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AME\Desktop\"/>
    </mc:Choice>
  </mc:AlternateContent>
  <bookViews>
    <workbookView xWindow="0" yWindow="0" windowWidth="20490" windowHeight="7950" tabRatio="855" activeTab="1"/>
  </bookViews>
  <sheets>
    <sheet name="10 มิ.ย. 2565" sheetId="130" r:id="rId1"/>
    <sheet name="ข้อมูลครู (จ.18 ปรับ30 มิ.ย.65 " sheetId="131" r:id="rId2"/>
  </sheets>
  <externalReferences>
    <externalReference r:id="rId3"/>
    <externalReference r:id="rId4"/>
  </externalReferences>
  <definedNames>
    <definedName name="_xlnm._FilterDatabase" localSheetId="1" hidden="1">'ข้อมูลครู (จ.18 ปรับ30 มิ.ย.65 '!$E$1:$E$140</definedName>
    <definedName name="Level">#REF!</definedName>
    <definedName name="Location">[1]เมนู!$C$2:$C$7</definedName>
    <definedName name="name">#REF!</definedName>
    <definedName name="Special">[1]เมนู!$E$2:$E$11</definedName>
    <definedName name="tee">#REF!</definedName>
    <definedName name="test">#REF!</definedName>
    <definedName name="Type">[2]เมนู!$A$2:$A$7</definedName>
    <definedName name="สพท">[2]เมนู!$H$1:$H$227</definedName>
  </definedNames>
  <calcPr calcId="152511"/>
</workbook>
</file>

<file path=xl/calcChain.xml><?xml version="1.0" encoding="utf-8"?>
<calcChain xmlns="http://schemas.openxmlformats.org/spreadsheetml/2006/main">
  <c r="Z131" i="131" l="1"/>
  <c r="Y131" i="131"/>
  <c r="X131" i="131"/>
  <c r="V131" i="131"/>
  <c r="U131" i="131"/>
  <c r="T131" i="131"/>
  <c r="I131" i="131"/>
  <c r="H131" i="131"/>
  <c r="G131" i="131"/>
  <c r="F131" i="131"/>
  <c r="E131" i="131"/>
  <c r="Q127" i="131"/>
  <c r="W127" i="131" s="1"/>
  <c r="L127" i="131"/>
  <c r="P127" i="131" s="1"/>
  <c r="K127" i="131"/>
  <c r="J127" i="131"/>
  <c r="Q126" i="131"/>
  <c r="W126" i="131" s="1"/>
  <c r="L126" i="131"/>
  <c r="P126" i="131" s="1"/>
  <c r="K126" i="131"/>
  <c r="N126" i="131" s="1"/>
  <c r="R126" i="131" s="1"/>
  <c r="J126" i="131"/>
  <c r="Q125" i="131"/>
  <c r="W125" i="131" s="1"/>
  <c r="L125" i="131"/>
  <c r="P125" i="131" s="1"/>
  <c r="K125" i="131"/>
  <c r="J125" i="131"/>
  <c r="Q124" i="131"/>
  <c r="W124" i="131" s="1"/>
  <c r="L124" i="131"/>
  <c r="P124" i="131" s="1"/>
  <c r="K124" i="131"/>
  <c r="J124" i="131"/>
  <c r="Q123" i="131"/>
  <c r="W123" i="131" s="1"/>
  <c r="L123" i="131"/>
  <c r="P123" i="131" s="1"/>
  <c r="K123" i="131"/>
  <c r="J123" i="131"/>
  <c r="Q122" i="131"/>
  <c r="W122" i="131" s="1"/>
  <c r="L122" i="131"/>
  <c r="P122" i="131" s="1"/>
  <c r="K122" i="131"/>
  <c r="J122" i="131"/>
  <c r="Q121" i="131"/>
  <c r="W121" i="131" s="1"/>
  <c r="L121" i="131"/>
  <c r="P121" i="131" s="1"/>
  <c r="K121" i="131"/>
  <c r="J121" i="131"/>
  <c r="Q120" i="131"/>
  <c r="W120" i="131" s="1"/>
  <c r="L120" i="131"/>
  <c r="P120" i="131" s="1"/>
  <c r="K120" i="131"/>
  <c r="J120" i="131"/>
  <c r="Q119" i="131"/>
  <c r="W119" i="131" s="1"/>
  <c r="L119" i="131"/>
  <c r="P119" i="131" s="1"/>
  <c r="K119" i="131"/>
  <c r="J119" i="131"/>
  <c r="Q118" i="131"/>
  <c r="W118" i="131" s="1"/>
  <c r="L118" i="131"/>
  <c r="P118" i="131" s="1"/>
  <c r="K118" i="131"/>
  <c r="J118" i="131"/>
  <c r="Q117" i="131"/>
  <c r="W117" i="131" s="1"/>
  <c r="L117" i="131"/>
  <c r="P117" i="131" s="1"/>
  <c r="K117" i="131"/>
  <c r="O117" i="131" s="1"/>
  <c r="J117" i="131"/>
  <c r="Q116" i="131"/>
  <c r="W116" i="131" s="1"/>
  <c r="L116" i="131"/>
  <c r="P116" i="131" s="1"/>
  <c r="K116" i="131"/>
  <c r="O116" i="131" s="1"/>
  <c r="J116" i="131"/>
  <c r="Q115" i="131"/>
  <c r="W115" i="131" s="1"/>
  <c r="L115" i="131"/>
  <c r="P115" i="131" s="1"/>
  <c r="K115" i="131"/>
  <c r="O115" i="131" s="1"/>
  <c r="J115" i="131"/>
  <c r="Q114" i="131"/>
  <c r="W114" i="131" s="1"/>
  <c r="L114" i="131"/>
  <c r="P114" i="131" s="1"/>
  <c r="K114" i="131"/>
  <c r="O114" i="131" s="1"/>
  <c r="J114" i="131"/>
  <c r="Q113" i="131"/>
  <c r="W113" i="131" s="1"/>
  <c r="L113" i="131"/>
  <c r="P113" i="131" s="1"/>
  <c r="K113" i="131"/>
  <c r="O113" i="131" s="1"/>
  <c r="J113" i="131"/>
  <c r="Q112" i="131"/>
  <c r="W112" i="131" s="1"/>
  <c r="L112" i="131"/>
  <c r="P112" i="131" s="1"/>
  <c r="K112" i="131"/>
  <c r="O112" i="131" s="1"/>
  <c r="J112" i="131"/>
  <c r="M111" i="131"/>
  <c r="M131" i="131" s="1"/>
  <c r="L111" i="131"/>
  <c r="K111" i="131"/>
  <c r="O111" i="131" s="1"/>
  <c r="J111" i="131"/>
  <c r="Q110" i="131"/>
  <c r="W110" i="131" s="1"/>
  <c r="L110" i="131"/>
  <c r="P110" i="131" s="1"/>
  <c r="K110" i="131"/>
  <c r="J110" i="131"/>
  <c r="Q109" i="131"/>
  <c r="W109" i="131" s="1"/>
  <c r="L109" i="131"/>
  <c r="P109" i="131" s="1"/>
  <c r="K109" i="131"/>
  <c r="J109" i="131"/>
  <c r="Q108" i="131"/>
  <c r="W108" i="131" s="1"/>
  <c r="O108" i="131"/>
  <c r="L108" i="131"/>
  <c r="P108" i="131" s="1"/>
  <c r="J108" i="131"/>
  <c r="Q107" i="131"/>
  <c r="W107" i="131" s="1"/>
  <c r="L107" i="131"/>
  <c r="P107" i="131" s="1"/>
  <c r="K107" i="131"/>
  <c r="J107" i="131"/>
  <c r="Q106" i="131"/>
  <c r="W106" i="131" s="1"/>
  <c r="L106" i="131"/>
  <c r="P106" i="131" s="1"/>
  <c r="K106" i="131"/>
  <c r="J106" i="131"/>
  <c r="Q105" i="131"/>
  <c r="W105" i="131" s="1"/>
  <c r="L105" i="131"/>
  <c r="P105" i="131" s="1"/>
  <c r="K105" i="131"/>
  <c r="J105" i="131"/>
  <c r="Q104" i="131"/>
  <c r="W104" i="131" s="1"/>
  <c r="L104" i="131"/>
  <c r="P104" i="131" s="1"/>
  <c r="K104" i="131"/>
  <c r="N104" i="131" s="1"/>
  <c r="R104" i="131" s="1"/>
  <c r="J104" i="131"/>
  <c r="Q103" i="131"/>
  <c r="W103" i="131" s="1"/>
  <c r="L103" i="131"/>
  <c r="P103" i="131" s="1"/>
  <c r="K103" i="131"/>
  <c r="J103" i="131"/>
  <c r="Q102" i="131"/>
  <c r="W102" i="131" s="1"/>
  <c r="L102" i="131"/>
  <c r="P102" i="131" s="1"/>
  <c r="K102" i="131"/>
  <c r="N102" i="131" s="1"/>
  <c r="R102" i="131" s="1"/>
  <c r="J102" i="131"/>
  <c r="Q101" i="131"/>
  <c r="W101" i="131" s="1"/>
  <c r="L101" i="131"/>
  <c r="P101" i="131" s="1"/>
  <c r="K101" i="131"/>
  <c r="J101" i="131"/>
  <c r="Q100" i="131"/>
  <c r="W100" i="131" s="1"/>
  <c r="L100" i="131"/>
  <c r="P100" i="131" s="1"/>
  <c r="K100" i="131"/>
  <c r="J100" i="131"/>
  <c r="Q99" i="131"/>
  <c r="W99" i="131" s="1"/>
  <c r="L99" i="131"/>
  <c r="P99" i="131" s="1"/>
  <c r="K99" i="131"/>
  <c r="O99" i="131" s="1"/>
  <c r="J99" i="131"/>
  <c r="Q98" i="131"/>
  <c r="W98" i="131" s="1"/>
  <c r="L98" i="131"/>
  <c r="P98" i="131" s="1"/>
  <c r="K98" i="131"/>
  <c r="O98" i="131" s="1"/>
  <c r="J98" i="131"/>
  <c r="Q97" i="131"/>
  <c r="W97" i="131" s="1"/>
  <c r="L97" i="131"/>
  <c r="P97" i="131" s="1"/>
  <c r="K97" i="131"/>
  <c r="O97" i="131" s="1"/>
  <c r="J97" i="131"/>
  <c r="Q96" i="131"/>
  <c r="W96" i="131" s="1"/>
  <c r="L96" i="131"/>
  <c r="P96" i="131" s="1"/>
  <c r="K96" i="131"/>
  <c r="O96" i="131" s="1"/>
  <c r="J96" i="131"/>
  <c r="Q95" i="131"/>
  <c r="W95" i="131" s="1"/>
  <c r="L95" i="131"/>
  <c r="P95" i="131" s="1"/>
  <c r="K95" i="131"/>
  <c r="O95" i="131" s="1"/>
  <c r="J95" i="131"/>
  <c r="Q94" i="131"/>
  <c r="W94" i="131" s="1"/>
  <c r="L94" i="131"/>
  <c r="P94" i="131" s="1"/>
  <c r="K94" i="131"/>
  <c r="O94" i="131" s="1"/>
  <c r="J94" i="131"/>
  <c r="Q93" i="131"/>
  <c r="W93" i="131" s="1"/>
  <c r="L93" i="131"/>
  <c r="P93" i="131" s="1"/>
  <c r="K93" i="131"/>
  <c r="O93" i="131" s="1"/>
  <c r="J93" i="131"/>
  <c r="Q92" i="131"/>
  <c r="W92" i="131" s="1"/>
  <c r="L92" i="131"/>
  <c r="P92" i="131" s="1"/>
  <c r="K92" i="131"/>
  <c r="O92" i="131" s="1"/>
  <c r="J92" i="131"/>
  <c r="Q91" i="131"/>
  <c r="W91" i="131" s="1"/>
  <c r="L91" i="131"/>
  <c r="P91" i="131" s="1"/>
  <c r="K91" i="131"/>
  <c r="O91" i="131" s="1"/>
  <c r="J91" i="131"/>
  <c r="Q90" i="131"/>
  <c r="W90" i="131" s="1"/>
  <c r="L90" i="131"/>
  <c r="P90" i="131" s="1"/>
  <c r="K90" i="131"/>
  <c r="O90" i="131" s="1"/>
  <c r="J90" i="131"/>
  <c r="Q89" i="131"/>
  <c r="W89" i="131" s="1"/>
  <c r="L89" i="131"/>
  <c r="P89" i="131" s="1"/>
  <c r="K89" i="131"/>
  <c r="O89" i="131" s="1"/>
  <c r="J89" i="131"/>
  <c r="Q88" i="131"/>
  <c r="W88" i="131" s="1"/>
  <c r="L88" i="131"/>
  <c r="P88" i="131" s="1"/>
  <c r="K88" i="131"/>
  <c r="O88" i="131" s="1"/>
  <c r="J88" i="131"/>
  <c r="Q87" i="131"/>
  <c r="W87" i="131" s="1"/>
  <c r="L87" i="131"/>
  <c r="P87" i="131" s="1"/>
  <c r="K87" i="131"/>
  <c r="O87" i="131" s="1"/>
  <c r="J87" i="131"/>
  <c r="Q86" i="131"/>
  <c r="W86" i="131" s="1"/>
  <c r="L86" i="131"/>
  <c r="P86" i="131" s="1"/>
  <c r="K86" i="131"/>
  <c r="O86" i="131" s="1"/>
  <c r="J86" i="131"/>
  <c r="Q85" i="131"/>
  <c r="W85" i="131" s="1"/>
  <c r="L85" i="131"/>
  <c r="P85" i="131" s="1"/>
  <c r="K85" i="131"/>
  <c r="O85" i="131" s="1"/>
  <c r="J85" i="131"/>
  <c r="Q84" i="131"/>
  <c r="W84" i="131" s="1"/>
  <c r="L84" i="131"/>
  <c r="P84" i="131" s="1"/>
  <c r="K84" i="131"/>
  <c r="O84" i="131" s="1"/>
  <c r="J84" i="131"/>
  <c r="Q83" i="131"/>
  <c r="W83" i="131" s="1"/>
  <c r="L83" i="131"/>
  <c r="P83" i="131" s="1"/>
  <c r="K83" i="131"/>
  <c r="O83" i="131" s="1"/>
  <c r="J83" i="131"/>
  <c r="Q82" i="131"/>
  <c r="W82" i="131" s="1"/>
  <c r="L82" i="131"/>
  <c r="P82" i="131" s="1"/>
  <c r="K82" i="131"/>
  <c r="O82" i="131" s="1"/>
  <c r="J82" i="131"/>
  <c r="Q81" i="131"/>
  <c r="W81" i="131" s="1"/>
  <c r="L81" i="131"/>
  <c r="P81" i="131" s="1"/>
  <c r="K81" i="131"/>
  <c r="O81" i="131" s="1"/>
  <c r="J81" i="131"/>
  <c r="Q80" i="131"/>
  <c r="W80" i="131" s="1"/>
  <c r="L80" i="131"/>
  <c r="P80" i="131" s="1"/>
  <c r="K80" i="131"/>
  <c r="O80" i="131" s="1"/>
  <c r="J80" i="131"/>
  <c r="Q79" i="131"/>
  <c r="W79" i="131" s="1"/>
  <c r="L79" i="131"/>
  <c r="P79" i="131" s="1"/>
  <c r="K79" i="131"/>
  <c r="O79" i="131" s="1"/>
  <c r="J79" i="131"/>
  <c r="Q78" i="131"/>
  <c r="W78" i="131" s="1"/>
  <c r="L78" i="131"/>
  <c r="P78" i="131" s="1"/>
  <c r="K78" i="131"/>
  <c r="O78" i="131" s="1"/>
  <c r="J78" i="131"/>
  <c r="Q77" i="131"/>
  <c r="W77" i="131" s="1"/>
  <c r="L77" i="131"/>
  <c r="P77" i="131" s="1"/>
  <c r="K77" i="131"/>
  <c r="O77" i="131" s="1"/>
  <c r="J77" i="131"/>
  <c r="Q76" i="131"/>
  <c r="W76" i="131" s="1"/>
  <c r="L76" i="131"/>
  <c r="P76" i="131" s="1"/>
  <c r="K76" i="131"/>
  <c r="O76" i="131" s="1"/>
  <c r="J76" i="131"/>
  <c r="Q75" i="131"/>
  <c r="W75" i="131" s="1"/>
  <c r="L75" i="131"/>
  <c r="P75" i="131" s="1"/>
  <c r="K75" i="131"/>
  <c r="O75" i="131" s="1"/>
  <c r="J75" i="131"/>
  <c r="Q74" i="131"/>
  <c r="W74" i="131" s="1"/>
  <c r="L74" i="131"/>
  <c r="P74" i="131" s="1"/>
  <c r="K74" i="131"/>
  <c r="O74" i="131" s="1"/>
  <c r="J74" i="131"/>
  <c r="Q73" i="131"/>
  <c r="W73" i="131" s="1"/>
  <c r="P73" i="131"/>
  <c r="L73" i="131"/>
  <c r="K73" i="131"/>
  <c r="O73" i="131" s="1"/>
  <c r="J73" i="131"/>
  <c r="Q72" i="131"/>
  <c r="W72" i="131" s="1"/>
  <c r="L72" i="131"/>
  <c r="P72" i="131" s="1"/>
  <c r="K72" i="131"/>
  <c r="O72" i="131" s="1"/>
  <c r="J72" i="131"/>
  <c r="Q71" i="131"/>
  <c r="W71" i="131" s="1"/>
  <c r="L71" i="131"/>
  <c r="P71" i="131" s="1"/>
  <c r="K71" i="131"/>
  <c r="O71" i="131" s="1"/>
  <c r="J71" i="131"/>
  <c r="Q70" i="131"/>
  <c r="W70" i="131" s="1"/>
  <c r="L70" i="131"/>
  <c r="P70" i="131" s="1"/>
  <c r="K70" i="131"/>
  <c r="O70" i="131" s="1"/>
  <c r="J70" i="131"/>
  <c r="Q69" i="131"/>
  <c r="W69" i="131" s="1"/>
  <c r="L69" i="131"/>
  <c r="P69" i="131" s="1"/>
  <c r="K69" i="131"/>
  <c r="O69" i="131" s="1"/>
  <c r="J69" i="131"/>
  <c r="Q68" i="131"/>
  <c r="W68" i="131" s="1"/>
  <c r="L68" i="131"/>
  <c r="P68" i="131" s="1"/>
  <c r="K68" i="131"/>
  <c r="O68" i="131" s="1"/>
  <c r="J68" i="131"/>
  <c r="Q67" i="131"/>
  <c r="W67" i="131" s="1"/>
  <c r="L67" i="131"/>
  <c r="P67" i="131" s="1"/>
  <c r="K67" i="131"/>
  <c r="O67" i="131" s="1"/>
  <c r="J67" i="131"/>
  <c r="Q66" i="131"/>
  <c r="W66" i="131" s="1"/>
  <c r="L66" i="131"/>
  <c r="P66" i="131" s="1"/>
  <c r="K66" i="131"/>
  <c r="O66" i="131" s="1"/>
  <c r="J66" i="131"/>
  <c r="Q65" i="131"/>
  <c r="W65" i="131" s="1"/>
  <c r="L65" i="131"/>
  <c r="P65" i="131" s="1"/>
  <c r="K65" i="131"/>
  <c r="O65" i="131" s="1"/>
  <c r="J65" i="131"/>
  <c r="Q64" i="131"/>
  <c r="W64" i="131" s="1"/>
  <c r="L64" i="131"/>
  <c r="P64" i="131" s="1"/>
  <c r="K64" i="131"/>
  <c r="O64" i="131" s="1"/>
  <c r="J64" i="131"/>
  <c r="Q63" i="131"/>
  <c r="W63" i="131" s="1"/>
  <c r="L63" i="131"/>
  <c r="P63" i="131" s="1"/>
  <c r="K63" i="131"/>
  <c r="O63" i="131" s="1"/>
  <c r="J63" i="131"/>
  <c r="Q62" i="131"/>
  <c r="W62" i="131" s="1"/>
  <c r="L62" i="131"/>
  <c r="P62" i="131" s="1"/>
  <c r="K62" i="131"/>
  <c r="O62" i="131" s="1"/>
  <c r="J62" i="131"/>
  <c r="Q61" i="131"/>
  <c r="W61" i="131" s="1"/>
  <c r="L61" i="131"/>
  <c r="P61" i="131" s="1"/>
  <c r="K61" i="131"/>
  <c r="O61" i="131" s="1"/>
  <c r="J61" i="131"/>
  <c r="Q60" i="131"/>
  <c r="W60" i="131" s="1"/>
  <c r="L60" i="131"/>
  <c r="P60" i="131" s="1"/>
  <c r="K60" i="131"/>
  <c r="O60" i="131" s="1"/>
  <c r="J60" i="131"/>
  <c r="Q59" i="131"/>
  <c r="W59" i="131" s="1"/>
  <c r="L59" i="131"/>
  <c r="P59" i="131" s="1"/>
  <c r="K59" i="131"/>
  <c r="O59" i="131" s="1"/>
  <c r="J59" i="131"/>
  <c r="Q58" i="131"/>
  <c r="W58" i="131" s="1"/>
  <c r="L58" i="131"/>
  <c r="P58" i="131" s="1"/>
  <c r="K58" i="131"/>
  <c r="O58" i="131" s="1"/>
  <c r="J58" i="131"/>
  <c r="Q57" i="131"/>
  <c r="W57" i="131" s="1"/>
  <c r="L57" i="131"/>
  <c r="P57" i="131" s="1"/>
  <c r="K57" i="131"/>
  <c r="O57" i="131" s="1"/>
  <c r="J57" i="131"/>
  <c r="Q56" i="131"/>
  <c r="W56" i="131" s="1"/>
  <c r="L56" i="131"/>
  <c r="P56" i="131" s="1"/>
  <c r="K56" i="131"/>
  <c r="O56" i="131" s="1"/>
  <c r="J56" i="131"/>
  <c r="Q55" i="131"/>
  <c r="W55" i="131" s="1"/>
  <c r="L55" i="131"/>
  <c r="P55" i="131" s="1"/>
  <c r="K55" i="131"/>
  <c r="O55" i="131" s="1"/>
  <c r="J55" i="131"/>
  <c r="Q54" i="131"/>
  <c r="W54" i="131" s="1"/>
  <c r="L54" i="131"/>
  <c r="P54" i="131" s="1"/>
  <c r="K54" i="131"/>
  <c r="O54" i="131" s="1"/>
  <c r="J54" i="131"/>
  <c r="Q53" i="131"/>
  <c r="W53" i="131" s="1"/>
  <c r="L53" i="131"/>
  <c r="P53" i="131" s="1"/>
  <c r="K53" i="131"/>
  <c r="O53" i="131" s="1"/>
  <c r="J53" i="131"/>
  <c r="Q52" i="131"/>
  <c r="W52" i="131" s="1"/>
  <c r="L52" i="131"/>
  <c r="P52" i="131" s="1"/>
  <c r="K52" i="131"/>
  <c r="O52" i="131" s="1"/>
  <c r="J52" i="131"/>
  <c r="Q51" i="131"/>
  <c r="W51" i="131" s="1"/>
  <c r="L51" i="131"/>
  <c r="P51" i="131" s="1"/>
  <c r="K51" i="131"/>
  <c r="O51" i="131" s="1"/>
  <c r="J51" i="131"/>
  <c r="Q50" i="131"/>
  <c r="W50" i="131" s="1"/>
  <c r="L50" i="131"/>
  <c r="P50" i="131" s="1"/>
  <c r="K50" i="131"/>
  <c r="O50" i="131" s="1"/>
  <c r="J50" i="131"/>
  <c r="Q49" i="131"/>
  <c r="W49" i="131" s="1"/>
  <c r="L49" i="131"/>
  <c r="P49" i="131" s="1"/>
  <c r="K49" i="131"/>
  <c r="O49" i="131" s="1"/>
  <c r="J49" i="131"/>
  <c r="Q48" i="131"/>
  <c r="W48" i="131" s="1"/>
  <c r="L48" i="131"/>
  <c r="P48" i="131" s="1"/>
  <c r="K48" i="131"/>
  <c r="O48" i="131" s="1"/>
  <c r="J48" i="131"/>
  <c r="Q47" i="131"/>
  <c r="W47" i="131" s="1"/>
  <c r="L47" i="131"/>
  <c r="P47" i="131" s="1"/>
  <c r="K47" i="131"/>
  <c r="O47" i="131" s="1"/>
  <c r="J47" i="131"/>
  <c r="Q46" i="131"/>
  <c r="W46" i="131" s="1"/>
  <c r="L46" i="131"/>
  <c r="P46" i="131" s="1"/>
  <c r="K46" i="131"/>
  <c r="O46" i="131" s="1"/>
  <c r="J46" i="131"/>
  <c r="Q45" i="131"/>
  <c r="W45" i="131" s="1"/>
  <c r="L45" i="131"/>
  <c r="P45" i="131" s="1"/>
  <c r="K45" i="131"/>
  <c r="O45" i="131" s="1"/>
  <c r="J45" i="131"/>
  <c r="Q44" i="131"/>
  <c r="W44" i="131" s="1"/>
  <c r="L44" i="131"/>
  <c r="P44" i="131" s="1"/>
  <c r="K44" i="131"/>
  <c r="O44" i="131" s="1"/>
  <c r="J44" i="131"/>
  <c r="Q43" i="131"/>
  <c r="W43" i="131" s="1"/>
  <c r="L43" i="131"/>
  <c r="P43" i="131" s="1"/>
  <c r="K43" i="131"/>
  <c r="O43" i="131" s="1"/>
  <c r="J43" i="131"/>
  <c r="Q42" i="131"/>
  <c r="W42" i="131" s="1"/>
  <c r="L42" i="131"/>
  <c r="P42" i="131" s="1"/>
  <c r="K42" i="131"/>
  <c r="O42" i="131" s="1"/>
  <c r="J42" i="131"/>
  <c r="Q41" i="131"/>
  <c r="W41" i="131" s="1"/>
  <c r="L41" i="131"/>
  <c r="P41" i="131" s="1"/>
  <c r="K41" i="131"/>
  <c r="O41" i="131" s="1"/>
  <c r="J41" i="131"/>
  <c r="Q40" i="131"/>
  <c r="W40" i="131" s="1"/>
  <c r="L40" i="131"/>
  <c r="P40" i="131" s="1"/>
  <c r="K40" i="131"/>
  <c r="O40" i="131" s="1"/>
  <c r="J40" i="131"/>
  <c r="Q39" i="131"/>
  <c r="W39" i="131" s="1"/>
  <c r="L39" i="131"/>
  <c r="P39" i="131" s="1"/>
  <c r="K39" i="131"/>
  <c r="O39" i="131" s="1"/>
  <c r="J39" i="131"/>
  <c r="Q38" i="131"/>
  <c r="W38" i="131" s="1"/>
  <c r="L38" i="131"/>
  <c r="P38" i="131" s="1"/>
  <c r="K38" i="131"/>
  <c r="O38" i="131" s="1"/>
  <c r="J38" i="131"/>
  <c r="Q37" i="131"/>
  <c r="W37" i="131" s="1"/>
  <c r="L37" i="131"/>
  <c r="P37" i="131" s="1"/>
  <c r="K37" i="131"/>
  <c r="O37" i="131" s="1"/>
  <c r="J37" i="131"/>
  <c r="Q36" i="131"/>
  <c r="W36" i="131" s="1"/>
  <c r="L36" i="131"/>
  <c r="P36" i="131" s="1"/>
  <c r="K36" i="131"/>
  <c r="O36" i="131" s="1"/>
  <c r="J36" i="131"/>
  <c r="Q35" i="131"/>
  <c r="W35" i="131" s="1"/>
  <c r="L35" i="131"/>
  <c r="P35" i="131" s="1"/>
  <c r="K35" i="131"/>
  <c r="O35" i="131" s="1"/>
  <c r="J35" i="131"/>
  <c r="Q34" i="131"/>
  <c r="W34" i="131" s="1"/>
  <c r="L34" i="131"/>
  <c r="P34" i="131" s="1"/>
  <c r="K34" i="131"/>
  <c r="O34" i="131" s="1"/>
  <c r="J34" i="131"/>
  <c r="Q33" i="131"/>
  <c r="W33" i="131" s="1"/>
  <c r="L33" i="131"/>
  <c r="P33" i="131" s="1"/>
  <c r="K33" i="131"/>
  <c r="O33" i="131" s="1"/>
  <c r="J33" i="131"/>
  <c r="Q32" i="131"/>
  <c r="W32" i="131" s="1"/>
  <c r="L32" i="131"/>
  <c r="P32" i="131" s="1"/>
  <c r="K32" i="131"/>
  <c r="O32" i="131" s="1"/>
  <c r="J32" i="131"/>
  <c r="Q31" i="131"/>
  <c r="W31" i="131" s="1"/>
  <c r="L31" i="131"/>
  <c r="P31" i="131" s="1"/>
  <c r="K31" i="131"/>
  <c r="O31" i="131" s="1"/>
  <c r="J31" i="131"/>
  <c r="Q30" i="131"/>
  <c r="W30" i="131" s="1"/>
  <c r="L30" i="131"/>
  <c r="P30" i="131" s="1"/>
  <c r="K30" i="131"/>
  <c r="O30" i="131" s="1"/>
  <c r="J30" i="131"/>
  <c r="Q29" i="131"/>
  <c r="W29" i="131" s="1"/>
  <c r="L29" i="131"/>
  <c r="P29" i="131" s="1"/>
  <c r="K29" i="131"/>
  <c r="O29" i="131" s="1"/>
  <c r="J29" i="131"/>
  <c r="Q28" i="131"/>
  <c r="W28" i="131" s="1"/>
  <c r="L28" i="131"/>
  <c r="P28" i="131" s="1"/>
  <c r="K28" i="131"/>
  <c r="O28" i="131" s="1"/>
  <c r="J28" i="131"/>
  <c r="Q27" i="131"/>
  <c r="W27" i="131" s="1"/>
  <c r="L27" i="131"/>
  <c r="P27" i="131" s="1"/>
  <c r="K27" i="131"/>
  <c r="O27" i="131" s="1"/>
  <c r="J27" i="131"/>
  <c r="Q26" i="131"/>
  <c r="W26" i="131" s="1"/>
  <c r="L26" i="131"/>
  <c r="P26" i="131" s="1"/>
  <c r="K26" i="131"/>
  <c r="O26" i="131" s="1"/>
  <c r="J26" i="131"/>
  <c r="Q25" i="131"/>
  <c r="W25" i="131" s="1"/>
  <c r="L25" i="131"/>
  <c r="P25" i="131" s="1"/>
  <c r="K25" i="131"/>
  <c r="O25" i="131" s="1"/>
  <c r="J25" i="131"/>
  <c r="Q24" i="131"/>
  <c r="W24" i="131" s="1"/>
  <c r="L24" i="131"/>
  <c r="P24" i="131" s="1"/>
  <c r="K24" i="131"/>
  <c r="O24" i="131" s="1"/>
  <c r="J24" i="131"/>
  <c r="Q23" i="131"/>
  <c r="W23" i="131" s="1"/>
  <c r="L23" i="131"/>
  <c r="P23" i="131" s="1"/>
  <c r="K23" i="131"/>
  <c r="O23" i="131" s="1"/>
  <c r="J23" i="131"/>
  <c r="Q22" i="131"/>
  <c r="W22" i="131" s="1"/>
  <c r="L22" i="131"/>
  <c r="P22" i="131" s="1"/>
  <c r="K22" i="131"/>
  <c r="O22" i="131" s="1"/>
  <c r="J22" i="131"/>
  <c r="Q21" i="131"/>
  <c r="W21" i="131" s="1"/>
  <c r="L21" i="131"/>
  <c r="P21" i="131" s="1"/>
  <c r="K21" i="131"/>
  <c r="O21" i="131" s="1"/>
  <c r="J21" i="131"/>
  <c r="Q20" i="131"/>
  <c r="W20" i="131" s="1"/>
  <c r="L20" i="131"/>
  <c r="P20" i="131" s="1"/>
  <c r="O20" i="131"/>
  <c r="J20" i="131"/>
  <c r="Q19" i="131"/>
  <c r="W19" i="131" s="1"/>
  <c r="L19" i="131"/>
  <c r="P19" i="131" s="1"/>
  <c r="K19" i="131"/>
  <c r="O19" i="131" s="1"/>
  <c r="J19" i="131"/>
  <c r="Q18" i="131"/>
  <c r="W18" i="131" s="1"/>
  <c r="L18" i="131"/>
  <c r="P18" i="131" s="1"/>
  <c r="K18" i="131"/>
  <c r="O18" i="131" s="1"/>
  <c r="J18" i="131"/>
  <c r="Q17" i="131"/>
  <c r="W17" i="131" s="1"/>
  <c r="P17" i="131"/>
  <c r="K17" i="131"/>
  <c r="O17" i="131" s="1"/>
  <c r="J17" i="131"/>
  <c r="Q16" i="131"/>
  <c r="W16" i="131" s="1"/>
  <c r="L16" i="131"/>
  <c r="P16" i="131" s="1"/>
  <c r="K16" i="131"/>
  <c r="O16" i="131" s="1"/>
  <c r="J16" i="131"/>
  <c r="Q15" i="131"/>
  <c r="W15" i="131" s="1"/>
  <c r="L15" i="131"/>
  <c r="P15" i="131" s="1"/>
  <c r="K15" i="131"/>
  <c r="O15" i="131" s="1"/>
  <c r="J15" i="131"/>
  <c r="Q14" i="131"/>
  <c r="W14" i="131" s="1"/>
  <c r="L14" i="131"/>
  <c r="P14" i="131" s="1"/>
  <c r="K14" i="131"/>
  <c r="O14" i="131" s="1"/>
  <c r="J14" i="131"/>
  <c r="Q13" i="131"/>
  <c r="W13" i="131" s="1"/>
  <c r="O13" i="131"/>
  <c r="L13" i="131"/>
  <c r="J13" i="131"/>
  <c r="Q12" i="131"/>
  <c r="W12" i="131" s="1"/>
  <c r="P12" i="131"/>
  <c r="N12" i="131"/>
  <c r="K12" i="131"/>
  <c r="O12" i="131" s="1"/>
  <c r="J12" i="131"/>
  <c r="Q11" i="131"/>
  <c r="W11" i="131" s="1"/>
  <c r="P11" i="131"/>
  <c r="K11" i="131"/>
  <c r="N11" i="131" s="1"/>
  <c r="J11" i="131"/>
  <c r="Q10" i="131"/>
  <c r="W10" i="131" s="1"/>
  <c r="P10" i="131"/>
  <c r="K10" i="131"/>
  <c r="O10" i="131" s="1"/>
  <c r="J10" i="131"/>
  <c r="Q9" i="131"/>
  <c r="W9" i="131" s="1"/>
  <c r="L9" i="131"/>
  <c r="K9" i="131"/>
  <c r="J9" i="131"/>
  <c r="Q8" i="131"/>
  <c r="W8" i="131" s="1"/>
  <c r="P8" i="131"/>
  <c r="K8" i="131"/>
  <c r="N8" i="131" s="1"/>
  <c r="J8" i="131"/>
  <c r="Q7" i="131"/>
  <c r="W7" i="131" s="1"/>
  <c r="P7" i="131"/>
  <c r="K7" i="131"/>
  <c r="O7" i="131" s="1"/>
  <c r="J7" i="131"/>
  <c r="Q6" i="131"/>
  <c r="W6" i="131" s="1"/>
  <c r="P6" i="131"/>
  <c r="K6" i="131"/>
  <c r="N6" i="131" s="1"/>
  <c r="J6" i="131"/>
  <c r="Q5" i="131"/>
  <c r="W5" i="131" s="1"/>
  <c r="P5" i="131"/>
  <c r="K5" i="131"/>
  <c r="N5" i="131" s="1"/>
  <c r="J5" i="131"/>
  <c r="N106" i="131" l="1"/>
  <c r="R106" i="131" s="1"/>
  <c r="N108" i="131"/>
  <c r="R108" i="131" s="1"/>
  <c r="N111" i="131"/>
  <c r="R111" i="131" s="1"/>
  <c r="S111" i="131" s="1"/>
  <c r="N120" i="131"/>
  <c r="R120" i="131" s="1"/>
  <c r="N110" i="131"/>
  <c r="R110" i="131" s="1"/>
  <c r="N118" i="131"/>
  <c r="R118" i="131" s="1"/>
  <c r="N122" i="131"/>
  <c r="R122" i="131" s="1"/>
  <c r="S122" i="131" s="1"/>
  <c r="J131" i="131"/>
  <c r="R6" i="131"/>
  <c r="S6" i="131" s="1"/>
  <c r="R11" i="131"/>
  <c r="S11" i="131" s="1"/>
  <c r="N17" i="131"/>
  <c r="R17" i="131" s="1"/>
  <c r="S17" i="131" s="1"/>
  <c r="N124" i="131"/>
  <c r="R124" i="131" s="1"/>
  <c r="R12" i="131"/>
  <c r="S12" i="131" s="1"/>
  <c r="O104" i="131"/>
  <c r="N7" i="131"/>
  <c r="R7" i="131" s="1"/>
  <c r="S7" i="131" s="1"/>
  <c r="R8" i="131"/>
  <c r="S8" i="131" s="1"/>
  <c r="N9" i="131"/>
  <c r="R9" i="131" s="1"/>
  <c r="S9" i="131" s="1"/>
  <c r="O9" i="131"/>
  <c r="N10" i="131"/>
  <c r="R10" i="131" s="1"/>
  <c r="S10" i="131" s="1"/>
  <c r="O11" i="131"/>
  <c r="O102" i="131"/>
  <c r="O106" i="131"/>
  <c r="O110" i="131"/>
  <c r="P111" i="131"/>
  <c r="N100" i="131"/>
  <c r="R100" i="131" s="1"/>
  <c r="S100" i="131" s="1"/>
  <c r="N101" i="131"/>
  <c r="R101" i="131" s="1"/>
  <c r="S101" i="131" s="1"/>
  <c r="O101" i="131"/>
  <c r="N103" i="131"/>
  <c r="R103" i="131" s="1"/>
  <c r="S103" i="131" s="1"/>
  <c r="O103" i="131"/>
  <c r="N105" i="131"/>
  <c r="R105" i="131" s="1"/>
  <c r="S105" i="131" s="1"/>
  <c r="O105" i="131"/>
  <c r="N107" i="131"/>
  <c r="R107" i="131" s="1"/>
  <c r="S107" i="131" s="1"/>
  <c r="O107" i="131"/>
  <c r="N109" i="131"/>
  <c r="R109" i="131" s="1"/>
  <c r="S109" i="131" s="1"/>
  <c r="O109" i="131"/>
  <c r="N119" i="131"/>
  <c r="R119" i="131" s="1"/>
  <c r="S119" i="131" s="1"/>
  <c r="N121" i="131"/>
  <c r="R121" i="131" s="1"/>
  <c r="S121" i="131" s="1"/>
  <c r="N123" i="131"/>
  <c r="R123" i="131" s="1"/>
  <c r="S123" i="131" s="1"/>
  <c r="N125" i="131"/>
  <c r="R125" i="131" s="1"/>
  <c r="S125" i="131" s="1"/>
  <c r="N127" i="131"/>
  <c r="O6" i="131"/>
  <c r="N19" i="131"/>
  <c r="R19" i="131" s="1"/>
  <c r="N21" i="131"/>
  <c r="R21" i="131" s="1"/>
  <c r="N24" i="131"/>
  <c r="R24" i="131" s="1"/>
  <c r="R5" i="131"/>
  <c r="P13" i="131"/>
  <c r="N13" i="131"/>
  <c r="R13" i="131" s="1"/>
  <c r="N18" i="131"/>
  <c r="R18" i="131" s="1"/>
  <c r="N20" i="131"/>
  <c r="R20" i="131" s="1"/>
  <c r="N22" i="131"/>
  <c r="R22" i="131" s="1"/>
  <c r="N23" i="131"/>
  <c r="R23" i="131" s="1"/>
  <c r="N25" i="131"/>
  <c r="R25" i="131" s="1"/>
  <c r="N26" i="131"/>
  <c r="R26" i="131" s="1"/>
  <c r="N27" i="131"/>
  <c r="R27" i="131" s="1"/>
  <c r="N28" i="131"/>
  <c r="R28" i="131" s="1"/>
  <c r="N29" i="131"/>
  <c r="R29" i="131" s="1"/>
  <c r="N30" i="131"/>
  <c r="R30" i="131" s="1"/>
  <c r="N31" i="131"/>
  <c r="R31" i="131" s="1"/>
  <c r="N32" i="131"/>
  <c r="R32" i="131" s="1"/>
  <c r="N33" i="131"/>
  <c r="R33" i="131" s="1"/>
  <c r="N34" i="131"/>
  <c r="R34" i="131" s="1"/>
  <c r="N35" i="131"/>
  <c r="R35" i="131" s="1"/>
  <c r="N36" i="131"/>
  <c r="R36" i="131" s="1"/>
  <c r="N37" i="131"/>
  <c r="R37" i="131" s="1"/>
  <c r="N38" i="131"/>
  <c r="R38" i="131" s="1"/>
  <c r="N39" i="131"/>
  <c r="R39" i="131" s="1"/>
  <c r="N40" i="131"/>
  <c r="R40" i="131" s="1"/>
  <c r="N41" i="131"/>
  <c r="R41" i="131" s="1"/>
  <c r="N42" i="131"/>
  <c r="R42" i="131" s="1"/>
  <c r="N43" i="131"/>
  <c r="R43" i="131" s="1"/>
  <c r="N44" i="131"/>
  <c r="R44" i="131" s="1"/>
  <c r="N45" i="131"/>
  <c r="R45" i="131" s="1"/>
  <c r="N46" i="131"/>
  <c r="R46" i="131" s="1"/>
  <c r="N47" i="131"/>
  <c r="R47" i="131" s="1"/>
  <c r="N48" i="131"/>
  <c r="R48" i="131" s="1"/>
  <c r="N49" i="131"/>
  <c r="R49" i="131" s="1"/>
  <c r="N50" i="131"/>
  <c r="R50" i="131" s="1"/>
  <c r="N51" i="131"/>
  <c r="R51" i="131" s="1"/>
  <c r="N52" i="131"/>
  <c r="R52" i="131" s="1"/>
  <c r="N53" i="131"/>
  <c r="R53" i="131" s="1"/>
  <c r="N54" i="131"/>
  <c r="R54" i="131" s="1"/>
  <c r="N55" i="131"/>
  <c r="R55" i="131" s="1"/>
  <c r="N56" i="131"/>
  <c r="R56" i="131" s="1"/>
  <c r="N57" i="131"/>
  <c r="R57" i="131" s="1"/>
  <c r="N58" i="131"/>
  <c r="R58" i="131" s="1"/>
  <c r="N59" i="131"/>
  <c r="R59" i="131" s="1"/>
  <c r="N60" i="131"/>
  <c r="R60" i="131" s="1"/>
  <c r="N61" i="131"/>
  <c r="R61" i="131" s="1"/>
  <c r="N62" i="131"/>
  <c r="R62" i="131" s="1"/>
  <c r="N63" i="131"/>
  <c r="R63" i="131" s="1"/>
  <c r="N64" i="131"/>
  <c r="R64" i="131" s="1"/>
  <c r="N66" i="131"/>
  <c r="R66" i="131" s="1"/>
  <c r="N68" i="131"/>
  <c r="R68" i="131" s="1"/>
  <c r="N70" i="131"/>
  <c r="R70" i="131" s="1"/>
  <c r="N72" i="131"/>
  <c r="R72" i="131" s="1"/>
  <c r="N74" i="131"/>
  <c r="R74" i="131" s="1"/>
  <c r="N76" i="131"/>
  <c r="R76" i="131" s="1"/>
  <c r="N78" i="131"/>
  <c r="R78" i="131" s="1"/>
  <c r="N80" i="131"/>
  <c r="R80" i="131" s="1"/>
  <c r="N82" i="131"/>
  <c r="R82" i="131" s="1"/>
  <c r="N84" i="131"/>
  <c r="R84" i="131" s="1"/>
  <c r="N86" i="131"/>
  <c r="R86" i="131" s="1"/>
  <c r="N88" i="131"/>
  <c r="R88" i="131" s="1"/>
  <c r="N90" i="131"/>
  <c r="R90" i="131" s="1"/>
  <c r="N92" i="131"/>
  <c r="R92" i="131" s="1"/>
  <c r="N94" i="131"/>
  <c r="R94" i="131" s="1"/>
  <c r="N96" i="131"/>
  <c r="R96" i="131" s="1"/>
  <c r="N98" i="131"/>
  <c r="R98" i="131" s="1"/>
  <c r="O100" i="131"/>
  <c r="S102" i="131"/>
  <c r="S104" i="131"/>
  <c r="S106" i="131"/>
  <c r="S108" i="131"/>
  <c r="S110" i="131"/>
  <c r="N112" i="131"/>
  <c r="R112" i="131" s="1"/>
  <c r="N114" i="131"/>
  <c r="R114" i="131" s="1"/>
  <c r="N116" i="131"/>
  <c r="R116" i="131" s="1"/>
  <c r="K131" i="131"/>
  <c r="O5" i="131"/>
  <c r="O8" i="131"/>
  <c r="L131" i="131"/>
  <c r="P9" i="131"/>
  <c r="N14" i="131"/>
  <c r="R14" i="131" s="1"/>
  <c r="N15" i="131"/>
  <c r="R15" i="131" s="1"/>
  <c r="N16" i="131"/>
  <c r="R16" i="131" s="1"/>
  <c r="N65" i="131"/>
  <c r="R65" i="131" s="1"/>
  <c r="N67" i="131"/>
  <c r="R67" i="131" s="1"/>
  <c r="N69" i="131"/>
  <c r="R69" i="131" s="1"/>
  <c r="N71" i="131"/>
  <c r="R71" i="131" s="1"/>
  <c r="N73" i="131"/>
  <c r="R73" i="131" s="1"/>
  <c r="N75" i="131"/>
  <c r="R75" i="131" s="1"/>
  <c r="N77" i="131"/>
  <c r="R77" i="131" s="1"/>
  <c r="N79" i="131"/>
  <c r="R79" i="131" s="1"/>
  <c r="N81" i="131"/>
  <c r="R81" i="131" s="1"/>
  <c r="N83" i="131"/>
  <c r="R83" i="131" s="1"/>
  <c r="N85" i="131"/>
  <c r="R85" i="131" s="1"/>
  <c r="N87" i="131"/>
  <c r="R87" i="131" s="1"/>
  <c r="N89" i="131"/>
  <c r="R89" i="131" s="1"/>
  <c r="N91" i="131"/>
  <c r="R91" i="131" s="1"/>
  <c r="N93" i="131"/>
  <c r="R93" i="131" s="1"/>
  <c r="N95" i="131"/>
  <c r="R95" i="131" s="1"/>
  <c r="N97" i="131"/>
  <c r="R97" i="131" s="1"/>
  <c r="N99" i="131"/>
  <c r="R99" i="131" s="1"/>
  <c r="N113" i="131"/>
  <c r="R113" i="131" s="1"/>
  <c r="N115" i="131"/>
  <c r="R115" i="131" s="1"/>
  <c r="N117" i="131"/>
  <c r="R117" i="131" s="1"/>
  <c r="S118" i="131"/>
  <c r="S120" i="131"/>
  <c r="S124" i="131"/>
  <c r="S126" i="131"/>
  <c r="R127" i="131"/>
  <c r="Q111" i="131"/>
  <c r="O118" i="131"/>
  <c r="O119" i="131"/>
  <c r="O120" i="131"/>
  <c r="O121" i="131"/>
  <c r="O122" i="131"/>
  <c r="O123" i="131"/>
  <c r="O124" i="131"/>
  <c r="O125" i="131"/>
  <c r="O126" i="131"/>
  <c r="O127" i="131"/>
  <c r="Q131" i="131" l="1"/>
  <c r="W111" i="131"/>
  <c r="P131" i="131"/>
  <c r="S115" i="131"/>
  <c r="S95" i="131"/>
  <c r="S87" i="131"/>
  <c r="S79" i="131"/>
  <c r="S71" i="131"/>
  <c r="S67" i="131"/>
  <c r="S16" i="131"/>
  <c r="S14" i="131"/>
  <c r="S114" i="131"/>
  <c r="S98" i="131"/>
  <c r="S94" i="131"/>
  <c r="S90" i="131"/>
  <c r="S86" i="131"/>
  <c r="S82" i="131"/>
  <c r="S78" i="131"/>
  <c r="S74" i="131"/>
  <c r="S70" i="131"/>
  <c r="S66" i="131"/>
  <c r="S63" i="131"/>
  <c r="S61" i="131"/>
  <c r="S59" i="131"/>
  <c r="S57" i="131"/>
  <c r="S55" i="131"/>
  <c r="S53" i="131"/>
  <c r="S51" i="131"/>
  <c r="S49" i="131"/>
  <c r="S47" i="131"/>
  <c r="S45" i="131"/>
  <c r="S43" i="131"/>
  <c r="S41" i="131"/>
  <c r="S39" i="131"/>
  <c r="S37" i="131"/>
  <c r="S35" i="131"/>
  <c r="S33" i="131"/>
  <c r="S31" i="131"/>
  <c r="S29" i="131"/>
  <c r="S27" i="131"/>
  <c r="S25" i="131"/>
  <c r="S22" i="131"/>
  <c r="S18" i="131"/>
  <c r="R131" i="131"/>
  <c r="S131" i="131" s="1"/>
  <c r="S5" i="131"/>
  <c r="S24" i="131"/>
  <c r="S19" i="131"/>
  <c r="S127" i="131"/>
  <c r="S99" i="131"/>
  <c r="S91" i="131"/>
  <c r="S83" i="131"/>
  <c r="S75" i="131"/>
  <c r="S117" i="131"/>
  <c r="S113" i="131"/>
  <c r="S97" i="131"/>
  <c r="S93" i="131"/>
  <c r="S89" i="131"/>
  <c r="S85" i="131"/>
  <c r="S81" i="131"/>
  <c r="S77" i="131"/>
  <c r="S73" i="131"/>
  <c r="S69" i="131"/>
  <c r="S65" i="131"/>
  <c r="S15" i="131"/>
  <c r="O131" i="131"/>
  <c r="S116" i="131"/>
  <c r="S112" i="131"/>
  <c r="S96" i="131"/>
  <c r="S92" i="131"/>
  <c r="S88" i="131"/>
  <c r="S84" i="131"/>
  <c r="S80" i="131"/>
  <c r="S76" i="131"/>
  <c r="S72" i="131"/>
  <c r="S68" i="131"/>
  <c r="S64" i="131"/>
  <c r="S62" i="131"/>
  <c r="S60" i="131"/>
  <c r="S58" i="131"/>
  <c r="S56" i="131"/>
  <c r="S54" i="131"/>
  <c r="S52" i="131"/>
  <c r="S50" i="131"/>
  <c r="S48" i="131"/>
  <c r="S46" i="131"/>
  <c r="S44" i="131"/>
  <c r="S42" i="131"/>
  <c r="S40" i="131"/>
  <c r="S38" i="131"/>
  <c r="S36" i="131"/>
  <c r="S34" i="131"/>
  <c r="S32" i="131"/>
  <c r="S30" i="131"/>
  <c r="S28" i="131"/>
  <c r="S26" i="131"/>
  <c r="S23" i="131"/>
  <c r="S20" i="131"/>
  <c r="S13" i="131"/>
  <c r="S21" i="131"/>
  <c r="N131" i="131"/>
  <c r="AT128" i="130"/>
  <c r="AO128" i="130"/>
  <c r="AW128" i="130" s="1"/>
  <c r="BA128" i="130" s="1"/>
  <c r="AN128" i="130"/>
  <c r="AL128" i="130"/>
  <c r="AJ128" i="130"/>
  <c r="AH128" i="130"/>
  <c r="AF128" i="130"/>
  <c r="AD128" i="130"/>
  <c r="AB128" i="130"/>
  <c r="Z128" i="130"/>
  <c r="X128" i="130"/>
  <c r="V128" i="130"/>
  <c r="T128" i="130"/>
  <c r="R128" i="130"/>
  <c r="P128" i="130"/>
  <c r="N128" i="130"/>
  <c r="L128" i="130"/>
  <c r="AP128" i="130" s="1"/>
  <c r="AT127" i="130"/>
  <c r="AO127" i="130"/>
  <c r="AV127" i="130" s="1"/>
  <c r="AZ127" i="130" s="1"/>
  <c r="AN127" i="130"/>
  <c r="AL127" i="130"/>
  <c r="AJ127" i="130"/>
  <c r="AH127" i="130"/>
  <c r="AF127" i="130"/>
  <c r="AD127" i="130"/>
  <c r="AB127" i="130"/>
  <c r="Z127" i="130"/>
  <c r="X127" i="130"/>
  <c r="V127" i="130"/>
  <c r="T127" i="130"/>
  <c r="R127" i="130"/>
  <c r="P127" i="130"/>
  <c r="N127" i="130"/>
  <c r="L127" i="130"/>
  <c r="AP127" i="130" s="1"/>
  <c r="AT126" i="130"/>
  <c r="AO126" i="130"/>
  <c r="AW126" i="130" s="1"/>
  <c r="BA126" i="130" s="1"/>
  <c r="AN126" i="130"/>
  <c r="AL126" i="130"/>
  <c r="AJ126" i="130"/>
  <c r="AH126" i="130"/>
  <c r="AF126" i="130"/>
  <c r="AD126" i="130"/>
  <c r="AB126" i="130"/>
  <c r="Z126" i="130"/>
  <c r="X126" i="130"/>
  <c r="V126" i="130"/>
  <c r="T126" i="130"/>
  <c r="R126" i="130"/>
  <c r="P126" i="130"/>
  <c r="N126" i="130"/>
  <c r="L126" i="130"/>
  <c r="AP126" i="130" s="1"/>
  <c r="AT125" i="130"/>
  <c r="AO125" i="130"/>
  <c r="AV125" i="130" s="1"/>
  <c r="AZ125" i="130" s="1"/>
  <c r="AN125" i="130"/>
  <c r="AL125" i="130"/>
  <c r="AJ125" i="130"/>
  <c r="AH125" i="130"/>
  <c r="AF125" i="130"/>
  <c r="AD125" i="130"/>
  <c r="AB125" i="130"/>
  <c r="Z125" i="130"/>
  <c r="X125" i="130"/>
  <c r="V125" i="130"/>
  <c r="T125" i="130"/>
  <c r="R125" i="130"/>
  <c r="P125" i="130"/>
  <c r="N125" i="130"/>
  <c r="L125" i="130"/>
  <c r="AP125" i="130" s="1"/>
  <c r="AT124" i="130"/>
  <c r="AO124" i="130"/>
  <c r="AW124" i="130" s="1"/>
  <c r="BA124" i="130" s="1"/>
  <c r="AN124" i="130"/>
  <c r="AL124" i="130"/>
  <c r="AJ124" i="130"/>
  <c r="AH124" i="130"/>
  <c r="AF124" i="130"/>
  <c r="AD124" i="130"/>
  <c r="AB124" i="130"/>
  <c r="Z124" i="130"/>
  <c r="X124" i="130"/>
  <c r="V124" i="130"/>
  <c r="T124" i="130"/>
  <c r="R124" i="130"/>
  <c r="P124" i="130"/>
  <c r="N124" i="130"/>
  <c r="L124" i="130"/>
  <c r="AP124" i="130" s="1"/>
  <c r="AT123" i="130"/>
  <c r="AO123" i="130"/>
  <c r="AV123" i="130" s="1"/>
  <c r="AZ123" i="130" s="1"/>
  <c r="AN123" i="130"/>
  <c r="AL123" i="130"/>
  <c r="AJ123" i="130"/>
  <c r="AH123" i="130"/>
  <c r="AF123" i="130"/>
  <c r="AD123" i="130"/>
  <c r="AB123" i="130"/>
  <c r="Z123" i="130"/>
  <c r="X123" i="130"/>
  <c r="V123" i="130"/>
  <c r="T123" i="130"/>
  <c r="R123" i="130"/>
  <c r="P123" i="130"/>
  <c r="N123" i="130"/>
  <c r="L123" i="130"/>
  <c r="AP123" i="130" s="1"/>
  <c r="AT122" i="130"/>
  <c r="AO122" i="130"/>
  <c r="AW122" i="130" s="1"/>
  <c r="BA122" i="130" s="1"/>
  <c r="AN122" i="130"/>
  <c r="AL122" i="130"/>
  <c r="AJ122" i="130"/>
  <c r="AH122" i="130"/>
  <c r="AF122" i="130"/>
  <c r="AD122" i="130"/>
  <c r="AB122" i="130"/>
  <c r="Z122" i="130"/>
  <c r="X122" i="130"/>
  <c r="V122" i="130"/>
  <c r="T122" i="130"/>
  <c r="R122" i="130"/>
  <c r="P122" i="130"/>
  <c r="N122" i="130"/>
  <c r="L122" i="130"/>
  <c r="AP122" i="130" s="1"/>
  <c r="AT121" i="130"/>
  <c r="AO121" i="130"/>
  <c r="AV121" i="130" s="1"/>
  <c r="AZ121" i="130" s="1"/>
  <c r="AN121" i="130"/>
  <c r="AL121" i="130"/>
  <c r="AJ121" i="130"/>
  <c r="AH121" i="130"/>
  <c r="AF121" i="130"/>
  <c r="AD121" i="130"/>
  <c r="AB121" i="130"/>
  <c r="Z121" i="130"/>
  <c r="X121" i="130"/>
  <c r="V121" i="130"/>
  <c r="T121" i="130"/>
  <c r="R121" i="130"/>
  <c r="P121" i="130"/>
  <c r="N121" i="130"/>
  <c r="L121" i="130"/>
  <c r="AP121" i="130" s="1"/>
  <c r="AT120" i="130"/>
  <c r="AO120" i="130"/>
  <c r="AW120" i="130" s="1"/>
  <c r="BA120" i="130" s="1"/>
  <c r="AN120" i="130"/>
  <c r="AL120" i="130"/>
  <c r="AJ120" i="130"/>
  <c r="AH120" i="130"/>
  <c r="AF120" i="130"/>
  <c r="AD120" i="130"/>
  <c r="AB120" i="130"/>
  <c r="Z120" i="130"/>
  <c r="X120" i="130"/>
  <c r="V120" i="130"/>
  <c r="T120" i="130"/>
  <c r="R120" i="130"/>
  <c r="P120" i="130"/>
  <c r="N120" i="130"/>
  <c r="L120" i="130"/>
  <c r="AP120" i="130" s="1"/>
  <c r="AT119" i="130"/>
  <c r="AO119" i="130"/>
  <c r="AV119" i="130" s="1"/>
  <c r="AZ119" i="130" s="1"/>
  <c r="AN119" i="130"/>
  <c r="AL119" i="130"/>
  <c r="AJ119" i="130"/>
  <c r="AH119" i="130"/>
  <c r="AF119" i="130"/>
  <c r="AD119" i="130"/>
  <c r="AB119" i="130"/>
  <c r="Z119" i="130"/>
  <c r="X119" i="130"/>
  <c r="V119" i="130"/>
  <c r="T119" i="130"/>
  <c r="R119" i="130"/>
  <c r="P119" i="130"/>
  <c r="N119" i="130"/>
  <c r="L119" i="130"/>
  <c r="AP119" i="130" s="1"/>
  <c r="AT118" i="130"/>
  <c r="AO118" i="130"/>
  <c r="AW118" i="130" s="1"/>
  <c r="BA118" i="130" s="1"/>
  <c r="AN118" i="130"/>
  <c r="AL118" i="130"/>
  <c r="AJ118" i="130"/>
  <c r="AH118" i="130"/>
  <c r="AF118" i="130"/>
  <c r="AD118" i="130"/>
  <c r="AB118" i="130"/>
  <c r="Z118" i="130"/>
  <c r="X118" i="130"/>
  <c r="V118" i="130"/>
  <c r="T118" i="130"/>
  <c r="R118" i="130"/>
  <c r="P118" i="130"/>
  <c r="N118" i="130"/>
  <c r="L118" i="130"/>
  <c r="AP118" i="130" s="1"/>
  <c r="AT117" i="130"/>
  <c r="AO117" i="130"/>
  <c r="AV117" i="130" s="1"/>
  <c r="AZ117" i="130" s="1"/>
  <c r="AN117" i="130"/>
  <c r="AL117" i="130"/>
  <c r="AJ117" i="130"/>
  <c r="AH117" i="130"/>
  <c r="AF117" i="130"/>
  <c r="AD117" i="130"/>
  <c r="AB117" i="130"/>
  <c r="Z117" i="130"/>
  <c r="X117" i="130"/>
  <c r="V117" i="130"/>
  <c r="T117" i="130"/>
  <c r="R117" i="130"/>
  <c r="P117" i="130"/>
  <c r="N117" i="130"/>
  <c r="L117" i="130"/>
  <c r="AP117" i="130" s="1"/>
  <c r="AT116" i="130"/>
  <c r="AO116" i="130"/>
  <c r="AW116" i="130" s="1"/>
  <c r="BA116" i="130" s="1"/>
  <c r="AN116" i="130"/>
  <c r="AL116" i="130"/>
  <c r="AJ116" i="130"/>
  <c r="AH116" i="130"/>
  <c r="AF116" i="130"/>
  <c r="AD116" i="130"/>
  <c r="AB116" i="130"/>
  <c r="Z116" i="130"/>
  <c r="X116" i="130"/>
  <c r="V116" i="130"/>
  <c r="T116" i="130"/>
  <c r="R116" i="130"/>
  <c r="P116" i="130"/>
  <c r="N116" i="130"/>
  <c r="L116" i="130"/>
  <c r="AP116" i="130" s="1"/>
  <c r="AU115" i="130"/>
  <c r="AT115" i="130"/>
  <c r="AO115" i="130"/>
  <c r="AV115" i="130" s="1"/>
  <c r="AZ115" i="130" s="1"/>
  <c r="AN115" i="130"/>
  <c r="AL115" i="130"/>
  <c r="AJ115" i="130"/>
  <c r="AH115" i="130"/>
  <c r="AF115" i="130"/>
  <c r="AD115" i="130"/>
  <c r="AB115" i="130"/>
  <c r="Z115" i="130"/>
  <c r="X115" i="130"/>
  <c r="V115" i="130"/>
  <c r="T115" i="130"/>
  <c r="R115" i="130"/>
  <c r="P115" i="130"/>
  <c r="N115" i="130"/>
  <c r="L115" i="130"/>
  <c r="AW115" i="130" s="1"/>
  <c r="BA115" i="130" s="1"/>
  <c r="AT114" i="130"/>
  <c r="AO114" i="130"/>
  <c r="AN114" i="130"/>
  <c r="AL114" i="130"/>
  <c r="AJ114" i="130"/>
  <c r="AH114" i="130"/>
  <c r="AF114" i="130"/>
  <c r="AD114" i="130"/>
  <c r="AB114" i="130"/>
  <c r="Z114" i="130"/>
  <c r="X114" i="130"/>
  <c r="V114" i="130"/>
  <c r="T114" i="130"/>
  <c r="R114" i="130"/>
  <c r="P114" i="130"/>
  <c r="N114" i="130"/>
  <c r="L114" i="130"/>
  <c r="AU113" i="130"/>
  <c r="AT113" i="130"/>
  <c r="AO113" i="130"/>
  <c r="AV113" i="130" s="1"/>
  <c r="AZ113" i="130" s="1"/>
  <c r="AN113" i="130"/>
  <c r="AL113" i="130"/>
  <c r="AJ113" i="130"/>
  <c r="AH113" i="130"/>
  <c r="AF113" i="130"/>
  <c r="AW113" i="130" s="1"/>
  <c r="BA113" i="130" s="1"/>
  <c r="AD113" i="130"/>
  <c r="AB113" i="130"/>
  <c r="Z113" i="130"/>
  <c r="X113" i="130"/>
  <c r="V113" i="130"/>
  <c r="T113" i="130"/>
  <c r="R113" i="130"/>
  <c r="P113" i="130"/>
  <c r="N113" i="130"/>
  <c r="L113" i="130"/>
  <c r="AP113" i="130" s="1"/>
  <c r="AV112" i="130"/>
  <c r="AZ112" i="130" s="1"/>
  <c r="AT112" i="130"/>
  <c r="AO112" i="130"/>
  <c r="AN112" i="130"/>
  <c r="AL112" i="130"/>
  <c r="AJ112" i="130"/>
  <c r="AH112" i="130"/>
  <c r="AF112" i="130"/>
  <c r="AD112" i="130"/>
  <c r="AB112" i="130"/>
  <c r="Z112" i="130"/>
  <c r="X112" i="130"/>
  <c r="V112" i="130"/>
  <c r="T112" i="130"/>
  <c r="R112" i="130"/>
  <c r="P112" i="130"/>
  <c r="N112" i="130"/>
  <c r="L112" i="130"/>
  <c r="AP112" i="130" s="1"/>
  <c r="AT111" i="130"/>
  <c r="AO111" i="130"/>
  <c r="AN111" i="130"/>
  <c r="AL111" i="130"/>
  <c r="AJ111" i="130"/>
  <c r="AH111" i="130"/>
  <c r="AF111" i="130"/>
  <c r="AD111" i="130"/>
  <c r="AB111" i="130"/>
  <c r="Z111" i="130"/>
  <c r="X111" i="130"/>
  <c r="V111" i="130"/>
  <c r="T111" i="130"/>
  <c r="R111" i="130"/>
  <c r="P111" i="130"/>
  <c r="N111" i="130"/>
  <c r="L111" i="130"/>
  <c r="AU110" i="130"/>
  <c r="AT110" i="130"/>
  <c r="AO110" i="130"/>
  <c r="AV110" i="130" s="1"/>
  <c r="AZ110" i="130" s="1"/>
  <c r="AN110" i="130"/>
  <c r="AL110" i="130"/>
  <c r="AJ110" i="130"/>
  <c r="AH110" i="130"/>
  <c r="AF110" i="130"/>
  <c r="AW110" i="130" s="1"/>
  <c r="BA110" i="130" s="1"/>
  <c r="AD110" i="130"/>
  <c r="AB110" i="130"/>
  <c r="Z110" i="130"/>
  <c r="X110" i="130"/>
  <c r="V110" i="130"/>
  <c r="T110" i="130"/>
  <c r="R110" i="130"/>
  <c r="P110" i="130"/>
  <c r="N110" i="130"/>
  <c r="L110" i="130"/>
  <c r="AP110" i="130" s="1"/>
  <c r="AT109" i="130"/>
  <c r="AO109" i="130"/>
  <c r="AN109" i="130"/>
  <c r="AL109" i="130"/>
  <c r="AJ109" i="130"/>
  <c r="AH109" i="130"/>
  <c r="AF109" i="130"/>
  <c r="AD109" i="130"/>
  <c r="AB109" i="130"/>
  <c r="Z109" i="130"/>
  <c r="X109" i="130"/>
  <c r="V109" i="130"/>
  <c r="T109" i="130"/>
  <c r="R109" i="130"/>
  <c r="P109" i="130"/>
  <c r="N109" i="130"/>
  <c r="L109" i="130"/>
  <c r="AU108" i="130"/>
  <c r="AT108" i="130"/>
  <c r="AO108" i="130"/>
  <c r="AV108" i="130" s="1"/>
  <c r="AZ108" i="130" s="1"/>
  <c r="AN108" i="130"/>
  <c r="AL108" i="130"/>
  <c r="AJ108" i="130"/>
  <c r="AH108" i="130"/>
  <c r="AF108" i="130"/>
  <c r="AW108" i="130" s="1"/>
  <c r="BA108" i="130" s="1"/>
  <c r="AD108" i="130"/>
  <c r="AB108" i="130"/>
  <c r="Z108" i="130"/>
  <c r="X108" i="130"/>
  <c r="V108" i="130"/>
  <c r="T108" i="130"/>
  <c r="R108" i="130"/>
  <c r="P108" i="130"/>
  <c r="N108" i="130"/>
  <c r="L108" i="130"/>
  <c r="AP108" i="130" s="1"/>
  <c r="AT107" i="130"/>
  <c r="AO107" i="130"/>
  <c r="AN107" i="130"/>
  <c r="AL107" i="130"/>
  <c r="AJ107" i="130"/>
  <c r="AH107" i="130"/>
  <c r="AF107" i="130"/>
  <c r="AD107" i="130"/>
  <c r="AB107" i="130"/>
  <c r="Z107" i="130"/>
  <c r="X107" i="130"/>
  <c r="V107" i="130"/>
  <c r="T107" i="130"/>
  <c r="R107" i="130"/>
  <c r="P107" i="130"/>
  <c r="N107" i="130"/>
  <c r="L107" i="130"/>
  <c r="AW106" i="130"/>
  <c r="BA106" i="130" s="1"/>
  <c r="AU106" i="130"/>
  <c r="AX106" i="130" s="1"/>
  <c r="BB106" i="130" s="1"/>
  <c r="BC106" i="130" s="1"/>
  <c r="AT106" i="130"/>
  <c r="AO106" i="130"/>
  <c r="AV106" i="130" s="1"/>
  <c r="AZ106" i="130" s="1"/>
  <c r="AN106" i="130"/>
  <c r="AL106" i="130"/>
  <c r="AJ106" i="130"/>
  <c r="AH106" i="130"/>
  <c r="AF106" i="130"/>
  <c r="AD106" i="130"/>
  <c r="AB106" i="130"/>
  <c r="Z106" i="130"/>
  <c r="X106" i="130"/>
  <c r="V106" i="130"/>
  <c r="T106" i="130"/>
  <c r="R106" i="130"/>
  <c r="P106" i="130"/>
  <c r="N106" i="130"/>
  <c r="L106" i="130"/>
  <c r="AP106" i="130" s="1"/>
  <c r="AT105" i="130"/>
  <c r="AO105" i="130"/>
  <c r="AN105" i="130"/>
  <c r="AL105" i="130"/>
  <c r="AJ105" i="130"/>
  <c r="AH105" i="130"/>
  <c r="AF105" i="130"/>
  <c r="AD105" i="130"/>
  <c r="AB105" i="130"/>
  <c r="Z105" i="130"/>
  <c r="X105" i="130"/>
  <c r="V105" i="130"/>
  <c r="T105" i="130"/>
  <c r="R105" i="130"/>
  <c r="P105" i="130"/>
  <c r="N105" i="130"/>
  <c r="L105" i="130"/>
  <c r="AU104" i="130"/>
  <c r="AT104" i="130"/>
  <c r="AO104" i="130"/>
  <c r="AV104" i="130" s="1"/>
  <c r="AZ104" i="130" s="1"/>
  <c r="AN104" i="130"/>
  <c r="AL104" i="130"/>
  <c r="AJ104" i="130"/>
  <c r="AH104" i="130"/>
  <c r="AF104" i="130"/>
  <c r="AD104" i="130"/>
  <c r="AB104" i="130"/>
  <c r="Z104" i="130"/>
  <c r="X104" i="130"/>
  <c r="V104" i="130"/>
  <c r="T104" i="130"/>
  <c r="R104" i="130"/>
  <c r="P104" i="130"/>
  <c r="N104" i="130"/>
  <c r="L104" i="130"/>
  <c r="AW104" i="130" s="1"/>
  <c r="BA104" i="130" s="1"/>
  <c r="AT103" i="130"/>
  <c r="AO103" i="130"/>
  <c r="AN103" i="130"/>
  <c r="AL103" i="130"/>
  <c r="AJ103" i="130"/>
  <c r="AH103" i="130"/>
  <c r="AF103" i="130"/>
  <c r="AD103" i="130"/>
  <c r="AB103" i="130"/>
  <c r="Z103" i="130"/>
  <c r="X103" i="130"/>
  <c r="V103" i="130"/>
  <c r="T103" i="130"/>
  <c r="R103" i="130"/>
  <c r="P103" i="130"/>
  <c r="N103" i="130"/>
  <c r="L103" i="130"/>
  <c r="AU102" i="130"/>
  <c r="AT102" i="130"/>
  <c r="AO102" i="130"/>
  <c r="AV102" i="130" s="1"/>
  <c r="AZ102" i="130" s="1"/>
  <c r="AN102" i="130"/>
  <c r="AL102" i="130"/>
  <c r="AJ102" i="130"/>
  <c r="AH102" i="130"/>
  <c r="AF102" i="130"/>
  <c r="AD102" i="130"/>
  <c r="AB102" i="130"/>
  <c r="Z102" i="130"/>
  <c r="X102" i="130"/>
  <c r="V102" i="130"/>
  <c r="T102" i="130"/>
  <c r="R102" i="130"/>
  <c r="P102" i="130"/>
  <c r="N102" i="130"/>
  <c r="L102" i="130"/>
  <c r="AW102" i="130" s="1"/>
  <c r="BA102" i="130" s="1"/>
  <c r="AT101" i="130"/>
  <c r="AO101" i="130"/>
  <c r="AN101" i="130"/>
  <c r="AL101" i="130"/>
  <c r="AJ101" i="130"/>
  <c r="AH101" i="130"/>
  <c r="AF101" i="130"/>
  <c r="AD101" i="130"/>
  <c r="AB101" i="130"/>
  <c r="Z101" i="130"/>
  <c r="X101" i="130"/>
  <c r="V101" i="130"/>
  <c r="T101" i="130"/>
  <c r="R101" i="130"/>
  <c r="P101" i="130"/>
  <c r="N101" i="130"/>
  <c r="L101" i="130"/>
  <c r="AW100" i="130"/>
  <c r="BA100" i="130" s="1"/>
  <c r="AU100" i="130"/>
  <c r="AX100" i="130" s="1"/>
  <c r="BB100" i="130" s="1"/>
  <c r="BC100" i="130" s="1"/>
  <c r="AT100" i="130"/>
  <c r="AO100" i="130"/>
  <c r="AV100" i="130" s="1"/>
  <c r="AZ100" i="130" s="1"/>
  <c r="AN100" i="130"/>
  <c r="AL100" i="130"/>
  <c r="AJ100" i="130"/>
  <c r="AH100" i="130"/>
  <c r="AF100" i="130"/>
  <c r="AD100" i="130"/>
  <c r="AB100" i="130"/>
  <c r="Z100" i="130"/>
  <c r="X100" i="130"/>
  <c r="V100" i="130"/>
  <c r="T100" i="130"/>
  <c r="R100" i="130"/>
  <c r="P100" i="130"/>
  <c r="N100" i="130"/>
  <c r="L100" i="130"/>
  <c r="AP100" i="130" s="1"/>
  <c r="AT99" i="130"/>
  <c r="AO99" i="130"/>
  <c r="AN99" i="130"/>
  <c r="AL99" i="130"/>
  <c r="AJ99" i="130"/>
  <c r="AH99" i="130"/>
  <c r="AF99" i="130"/>
  <c r="AD99" i="130"/>
  <c r="AB99" i="130"/>
  <c r="Z99" i="130"/>
  <c r="X99" i="130"/>
  <c r="V99" i="130"/>
  <c r="T99" i="130"/>
  <c r="R99" i="130"/>
  <c r="P99" i="130"/>
  <c r="N99" i="130"/>
  <c r="L99" i="130"/>
  <c r="AU98" i="130"/>
  <c r="AT98" i="130"/>
  <c r="AO98" i="130"/>
  <c r="AV98" i="130" s="1"/>
  <c r="AZ98" i="130" s="1"/>
  <c r="AN98" i="130"/>
  <c r="AL98" i="130"/>
  <c r="AJ98" i="130"/>
  <c r="AH98" i="130"/>
  <c r="AF98" i="130"/>
  <c r="AW98" i="130" s="1"/>
  <c r="BA98" i="130" s="1"/>
  <c r="AD98" i="130"/>
  <c r="AB98" i="130"/>
  <c r="Z98" i="130"/>
  <c r="X98" i="130"/>
  <c r="V98" i="130"/>
  <c r="T98" i="130"/>
  <c r="R98" i="130"/>
  <c r="P98" i="130"/>
  <c r="N98" i="130"/>
  <c r="L98" i="130"/>
  <c r="AP98" i="130" s="1"/>
  <c r="AT97" i="130"/>
  <c r="AO97" i="130"/>
  <c r="AN97" i="130"/>
  <c r="AL97" i="130"/>
  <c r="AJ97" i="130"/>
  <c r="AH97" i="130"/>
  <c r="AF97" i="130"/>
  <c r="AD97" i="130"/>
  <c r="AB97" i="130"/>
  <c r="Z97" i="130"/>
  <c r="X97" i="130"/>
  <c r="V97" i="130"/>
  <c r="T97" i="130"/>
  <c r="R97" i="130"/>
  <c r="P97" i="130"/>
  <c r="N97" i="130"/>
  <c r="L97" i="130"/>
  <c r="AW96" i="130"/>
  <c r="BA96" i="130" s="1"/>
  <c r="AU96" i="130"/>
  <c r="AX96" i="130" s="1"/>
  <c r="BB96" i="130" s="1"/>
  <c r="BC96" i="130" s="1"/>
  <c r="AT96" i="130"/>
  <c r="AO96" i="130"/>
  <c r="AV96" i="130" s="1"/>
  <c r="AZ96" i="130" s="1"/>
  <c r="AN96" i="130"/>
  <c r="AL96" i="130"/>
  <c r="AJ96" i="130"/>
  <c r="AH96" i="130"/>
  <c r="AF96" i="130"/>
  <c r="AD96" i="130"/>
  <c r="AB96" i="130"/>
  <c r="Z96" i="130"/>
  <c r="X96" i="130"/>
  <c r="V96" i="130"/>
  <c r="T96" i="130"/>
  <c r="R96" i="130"/>
  <c r="P96" i="130"/>
  <c r="N96" i="130"/>
  <c r="L96" i="130"/>
  <c r="AP96" i="130" s="1"/>
  <c r="AT95" i="130"/>
  <c r="AO95" i="130"/>
  <c r="AN95" i="130"/>
  <c r="AL95" i="130"/>
  <c r="AJ95" i="130"/>
  <c r="AH95" i="130"/>
  <c r="AF95" i="130"/>
  <c r="AD95" i="130"/>
  <c r="AB95" i="130"/>
  <c r="Z95" i="130"/>
  <c r="X95" i="130"/>
  <c r="V95" i="130"/>
  <c r="T95" i="130"/>
  <c r="R95" i="130"/>
  <c r="P95" i="130"/>
  <c r="N95" i="130"/>
  <c r="L95" i="130"/>
  <c r="AU94" i="130"/>
  <c r="AT94" i="130"/>
  <c r="AO94" i="130"/>
  <c r="AV94" i="130" s="1"/>
  <c r="AZ94" i="130" s="1"/>
  <c r="AN94" i="130"/>
  <c r="AL94" i="130"/>
  <c r="AJ94" i="130"/>
  <c r="AH94" i="130"/>
  <c r="AF94" i="130"/>
  <c r="AW94" i="130" s="1"/>
  <c r="BA94" i="130" s="1"/>
  <c r="AD94" i="130"/>
  <c r="AB94" i="130"/>
  <c r="Z94" i="130"/>
  <c r="X94" i="130"/>
  <c r="V94" i="130"/>
  <c r="T94" i="130"/>
  <c r="R94" i="130"/>
  <c r="P94" i="130"/>
  <c r="N94" i="130"/>
  <c r="L94" i="130"/>
  <c r="AP94" i="130" s="1"/>
  <c r="AT93" i="130"/>
  <c r="AO93" i="130"/>
  <c r="AN93" i="130"/>
  <c r="AL93" i="130"/>
  <c r="AJ93" i="130"/>
  <c r="AH93" i="130"/>
  <c r="AF93" i="130"/>
  <c r="AD93" i="130"/>
  <c r="AB93" i="130"/>
  <c r="Z93" i="130"/>
  <c r="X93" i="130"/>
  <c r="V93" i="130"/>
  <c r="T93" i="130"/>
  <c r="R93" i="130"/>
  <c r="P93" i="130"/>
  <c r="N93" i="130"/>
  <c r="L93" i="130"/>
  <c r="AU92" i="130"/>
  <c r="AT92" i="130"/>
  <c r="AO92" i="130"/>
  <c r="AV92" i="130" s="1"/>
  <c r="AZ92" i="130" s="1"/>
  <c r="AN92" i="130"/>
  <c r="AL92" i="130"/>
  <c r="AJ92" i="130"/>
  <c r="AH92" i="130"/>
  <c r="AF92" i="130"/>
  <c r="AD92" i="130"/>
  <c r="AB92" i="130"/>
  <c r="Z92" i="130"/>
  <c r="X92" i="130"/>
  <c r="V92" i="130"/>
  <c r="T92" i="130"/>
  <c r="R92" i="130"/>
  <c r="P92" i="130"/>
  <c r="N92" i="130"/>
  <c r="L92" i="130"/>
  <c r="AW92" i="130" s="1"/>
  <c r="BA92" i="130" s="1"/>
  <c r="AT91" i="130"/>
  <c r="AO91" i="130"/>
  <c r="AN91" i="130"/>
  <c r="AL91" i="130"/>
  <c r="AJ91" i="130"/>
  <c r="AH91" i="130"/>
  <c r="AF91" i="130"/>
  <c r="AD91" i="130"/>
  <c r="AB91" i="130"/>
  <c r="Z91" i="130"/>
  <c r="X91" i="130"/>
  <c r="V91" i="130"/>
  <c r="T91" i="130"/>
  <c r="R91" i="130"/>
  <c r="P91" i="130"/>
  <c r="N91" i="130"/>
  <c r="L91" i="130"/>
  <c r="AW90" i="130"/>
  <c r="BA90" i="130" s="1"/>
  <c r="AU90" i="130"/>
  <c r="AX90" i="130" s="1"/>
  <c r="BB90" i="130" s="1"/>
  <c r="BC90" i="130" s="1"/>
  <c r="AT90" i="130"/>
  <c r="AO90" i="130"/>
  <c r="AV90" i="130" s="1"/>
  <c r="AZ90" i="130" s="1"/>
  <c r="AN90" i="130"/>
  <c r="AL90" i="130"/>
  <c r="AJ90" i="130"/>
  <c r="AH90" i="130"/>
  <c r="AF90" i="130"/>
  <c r="AD90" i="130"/>
  <c r="AB90" i="130"/>
  <c r="Z90" i="130"/>
  <c r="X90" i="130"/>
  <c r="V90" i="130"/>
  <c r="T90" i="130"/>
  <c r="R90" i="130"/>
  <c r="P90" i="130"/>
  <c r="N90" i="130"/>
  <c r="L90" i="130"/>
  <c r="AP90" i="130" s="1"/>
  <c r="AT89" i="130"/>
  <c r="AO89" i="130"/>
  <c r="AN89" i="130"/>
  <c r="AL89" i="130"/>
  <c r="AJ89" i="130"/>
  <c r="AH89" i="130"/>
  <c r="AF89" i="130"/>
  <c r="AD89" i="130"/>
  <c r="AB89" i="130"/>
  <c r="Z89" i="130"/>
  <c r="X89" i="130"/>
  <c r="V89" i="130"/>
  <c r="T89" i="130"/>
  <c r="R89" i="130"/>
  <c r="P89" i="130"/>
  <c r="N89" i="130"/>
  <c r="L89" i="130"/>
  <c r="AU88" i="130"/>
  <c r="AT88" i="130"/>
  <c r="AO88" i="130"/>
  <c r="AV88" i="130" s="1"/>
  <c r="AZ88" i="130" s="1"/>
  <c r="AN88" i="130"/>
  <c r="AL88" i="130"/>
  <c r="AJ88" i="130"/>
  <c r="AH88" i="130"/>
  <c r="AF88" i="130"/>
  <c r="AD88" i="130"/>
  <c r="AB88" i="130"/>
  <c r="Z88" i="130"/>
  <c r="X88" i="130"/>
  <c r="V88" i="130"/>
  <c r="T88" i="130"/>
  <c r="R88" i="130"/>
  <c r="P88" i="130"/>
  <c r="N88" i="130"/>
  <c r="L88" i="130"/>
  <c r="AW88" i="130" s="1"/>
  <c r="BA88" i="130" s="1"/>
  <c r="AT87" i="130"/>
  <c r="AO87" i="130"/>
  <c r="AN87" i="130"/>
  <c r="AL87" i="130"/>
  <c r="AJ87" i="130"/>
  <c r="AH87" i="130"/>
  <c r="AF87" i="130"/>
  <c r="AD87" i="130"/>
  <c r="AB87" i="130"/>
  <c r="Z87" i="130"/>
  <c r="X87" i="130"/>
  <c r="V87" i="130"/>
  <c r="T87" i="130"/>
  <c r="R87" i="130"/>
  <c r="P87" i="130"/>
  <c r="N87" i="130"/>
  <c r="L87" i="130"/>
  <c r="AW86" i="130"/>
  <c r="BA86" i="130" s="1"/>
  <c r="AU86" i="130"/>
  <c r="AX86" i="130" s="1"/>
  <c r="BB86" i="130" s="1"/>
  <c r="BC86" i="130" s="1"/>
  <c r="AT86" i="130"/>
  <c r="AO86" i="130"/>
  <c r="AV86" i="130" s="1"/>
  <c r="AZ86" i="130" s="1"/>
  <c r="AN86" i="130"/>
  <c r="AL86" i="130"/>
  <c r="AJ86" i="130"/>
  <c r="AH86" i="130"/>
  <c r="AF86" i="130"/>
  <c r="AD86" i="130"/>
  <c r="AB86" i="130"/>
  <c r="Z86" i="130"/>
  <c r="X86" i="130"/>
  <c r="V86" i="130"/>
  <c r="T86" i="130"/>
  <c r="R86" i="130"/>
  <c r="P86" i="130"/>
  <c r="N86" i="130"/>
  <c r="L86" i="130"/>
  <c r="AP86" i="130" s="1"/>
  <c r="AT85" i="130"/>
  <c r="AO85" i="130"/>
  <c r="AN85" i="130"/>
  <c r="AL85" i="130"/>
  <c r="AJ85" i="130"/>
  <c r="AH85" i="130"/>
  <c r="AF85" i="130"/>
  <c r="AD85" i="130"/>
  <c r="AB85" i="130"/>
  <c r="Z85" i="130"/>
  <c r="X85" i="130"/>
  <c r="V85" i="130"/>
  <c r="T85" i="130"/>
  <c r="R85" i="130"/>
  <c r="P85" i="130"/>
  <c r="N85" i="130"/>
  <c r="L85" i="130"/>
  <c r="AU84" i="130"/>
  <c r="AT84" i="130"/>
  <c r="AO84" i="130"/>
  <c r="AV84" i="130" s="1"/>
  <c r="AZ84" i="130" s="1"/>
  <c r="AN84" i="130"/>
  <c r="AL84" i="130"/>
  <c r="AJ84" i="130"/>
  <c r="AH84" i="130"/>
  <c r="AF84" i="130"/>
  <c r="AD84" i="130"/>
  <c r="AB84" i="130"/>
  <c r="Z84" i="130"/>
  <c r="X84" i="130"/>
  <c r="V84" i="130"/>
  <c r="T84" i="130"/>
  <c r="R84" i="130"/>
  <c r="P84" i="130"/>
  <c r="N84" i="130"/>
  <c r="L84" i="130"/>
  <c r="AW84" i="130" s="1"/>
  <c r="BA84" i="130" s="1"/>
  <c r="AT83" i="130"/>
  <c r="AO83" i="130"/>
  <c r="AN83" i="130"/>
  <c r="AL83" i="130"/>
  <c r="AJ83" i="130"/>
  <c r="AH83" i="130"/>
  <c r="AF83" i="130"/>
  <c r="AD83" i="130"/>
  <c r="AB83" i="130"/>
  <c r="Z83" i="130"/>
  <c r="X83" i="130"/>
  <c r="V83" i="130"/>
  <c r="T83" i="130"/>
  <c r="R83" i="130"/>
  <c r="P83" i="130"/>
  <c r="N83" i="130"/>
  <c r="L83" i="130"/>
  <c r="AU82" i="130"/>
  <c r="AT82" i="130"/>
  <c r="AO82" i="130"/>
  <c r="AV82" i="130" s="1"/>
  <c r="AZ82" i="130" s="1"/>
  <c r="AN82" i="130"/>
  <c r="AL82" i="130"/>
  <c r="AJ82" i="130"/>
  <c r="AH82" i="130"/>
  <c r="AF82" i="130"/>
  <c r="AW82" i="130" s="1"/>
  <c r="BA82" i="130" s="1"/>
  <c r="AD82" i="130"/>
  <c r="AB82" i="130"/>
  <c r="Z82" i="130"/>
  <c r="X82" i="130"/>
  <c r="V82" i="130"/>
  <c r="T82" i="130"/>
  <c r="R82" i="130"/>
  <c r="P82" i="130"/>
  <c r="N82" i="130"/>
  <c r="L82" i="130"/>
  <c r="AP82" i="130" s="1"/>
  <c r="AT81" i="130"/>
  <c r="AO81" i="130"/>
  <c r="AN81" i="130"/>
  <c r="AL81" i="130"/>
  <c r="AJ81" i="130"/>
  <c r="AH81" i="130"/>
  <c r="AF81" i="130"/>
  <c r="AD81" i="130"/>
  <c r="AB81" i="130"/>
  <c r="Z81" i="130"/>
  <c r="X81" i="130"/>
  <c r="V81" i="130"/>
  <c r="T81" i="130"/>
  <c r="R81" i="130"/>
  <c r="P81" i="130"/>
  <c r="N81" i="130"/>
  <c r="L81" i="130"/>
  <c r="AW80" i="130"/>
  <c r="BA80" i="130" s="1"/>
  <c r="AU80" i="130"/>
  <c r="AX80" i="130" s="1"/>
  <c r="BB80" i="130" s="1"/>
  <c r="BC80" i="130" s="1"/>
  <c r="AT80" i="130"/>
  <c r="AO80" i="130"/>
  <c r="AV80" i="130" s="1"/>
  <c r="AZ80" i="130" s="1"/>
  <c r="AN80" i="130"/>
  <c r="AL80" i="130"/>
  <c r="AJ80" i="130"/>
  <c r="AH80" i="130"/>
  <c r="AF80" i="130"/>
  <c r="AD80" i="130"/>
  <c r="AB80" i="130"/>
  <c r="Z80" i="130"/>
  <c r="X80" i="130"/>
  <c r="V80" i="130"/>
  <c r="T80" i="130"/>
  <c r="R80" i="130"/>
  <c r="P80" i="130"/>
  <c r="N80" i="130"/>
  <c r="L80" i="130"/>
  <c r="AP80" i="130" s="1"/>
  <c r="AZ79" i="130"/>
  <c r="AU79" i="130"/>
  <c r="AT79" i="130"/>
  <c r="AO79" i="130"/>
  <c r="AV79" i="130" s="1"/>
  <c r="AN79" i="130"/>
  <c r="AL79" i="130"/>
  <c r="AJ79" i="130"/>
  <c r="AH79" i="130"/>
  <c r="AF79" i="130"/>
  <c r="AD79" i="130"/>
  <c r="AB79" i="130"/>
  <c r="Z79" i="130"/>
  <c r="X79" i="130"/>
  <c r="V79" i="130"/>
  <c r="T79" i="130"/>
  <c r="R79" i="130"/>
  <c r="P79" i="130"/>
  <c r="N79" i="130"/>
  <c r="L79" i="130"/>
  <c r="AW79" i="130" s="1"/>
  <c r="BA79" i="130" s="1"/>
  <c r="AT78" i="130"/>
  <c r="AO78" i="130"/>
  <c r="AN78" i="130"/>
  <c r="AL78" i="130"/>
  <c r="AJ78" i="130"/>
  <c r="AH78" i="130"/>
  <c r="AF78" i="130"/>
  <c r="AD78" i="130"/>
  <c r="AB78" i="130"/>
  <c r="Z78" i="130"/>
  <c r="X78" i="130"/>
  <c r="V78" i="130"/>
  <c r="T78" i="130"/>
  <c r="R78" i="130"/>
  <c r="P78" i="130"/>
  <c r="N78" i="130"/>
  <c r="L78" i="130"/>
  <c r="AY77" i="130"/>
  <c r="AU77" i="130"/>
  <c r="AT77" i="130"/>
  <c r="AO77" i="130"/>
  <c r="AV77" i="130" s="1"/>
  <c r="AZ77" i="130" s="1"/>
  <c r="AN77" i="130"/>
  <c r="AL77" i="130"/>
  <c r="AJ77" i="130"/>
  <c r="AH77" i="130"/>
  <c r="AF77" i="130"/>
  <c r="AW77" i="130" s="1"/>
  <c r="BA77" i="130" s="1"/>
  <c r="AD77" i="130"/>
  <c r="AB77" i="130"/>
  <c r="Z77" i="130"/>
  <c r="X77" i="130"/>
  <c r="V77" i="130"/>
  <c r="T77" i="130"/>
  <c r="R77" i="130"/>
  <c r="P77" i="130"/>
  <c r="N77" i="130"/>
  <c r="L77" i="130"/>
  <c r="AP77" i="130" s="1"/>
  <c r="AT76" i="130"/>
  <c r="AO76" i="130"/>
  <c r="AN76" i="130"/>
  <c r="AL76" i="130"/>
  <c r="AJ76" i="130"/>
  <c r="AH76" i="130"/>
  <c r="AF76" i="130"/>
  <c r="AD76" i="130"/>
  <c r="AB76" i="130"/>
  <c r="Z76" i="130"/>
  <c r="X76" i="130"/>
  <c r="V76" i="130"/>
  <c r="T76" i="130"/>
  <c r="R76" i="130"/>
  <c r="P76" i="130"/>
  <c r="N76" i="130"/>
  <c r="L76" i="130"/>
  <c r="AY75" i="130"/>
  <c r="AU75" i="130"/>
  <c r="AT75" i="130"/>
  <c r="AO75" i="130"/>
  <c r="AV75" i="130" s="1"/>
  <c r="AZ75" i="130" s="1"/>
  <c r="AN75" i="130"/>
  <c r="AL75" i="130"/>
  <c r="AJ75" i="130"/>
  <c r="AH75" i="130"/>
  <c r="AF75" i="130"/>
  <c r="AW75" i="130" s="1"/>
  <c r="BA75" i="130" s="1"/>
  <c r="AD75" i="130"/>
  <c r="AB75" i="130"/>
  <c r="Z75" i="130"/>
  <c r="X75" i="130"/>
  <c r="V75" i="130"/>
  <c r="T75" i="130"/>
  <c r="R75" i="130"/>
  <c r="P75" i="130"/>
  <c r="N75" i="130"/>
  <c r="L75" i="130"/>
  <c r="AP75" i="130" s="1"/>
  <c r="AT74" i="130"/>
  <c r="AO74" i="130"/>
  <c r="AN74" i="130"/>
  <c r="AL74" i="130"/>
  <c r="AJ74" i="130"/>
  <c r="AH74" i="130"/>
  <c r="AF74" i="130"/>
  <c r="AD74" i="130"/>
  <c r="AB74" i="130"/>
  <c r="Z74" i="130"/>
  <c r="X74" i="130"/>
  <c r="V74" i="130"/>
  <c r="T74" i="130"/>
  <c r="R74" i="130"/>
  <c r="P74" i="130"/>
  <c r="N74" i="130"/>
  <c r="L74" i="130"/>
  <c r="AY73" i="130"/>
  <c r="AU73" i="130"/>
  <c r="AT73" i="130"/>
  <c r="AO73" i="130"/>
  <c r="AV73" i="130" s="1"/>
  <c r="AZ73" i="130" s="1"/>
  <c r="AN73" i="130"/>
  <c r="AL73" i="130"/>
  <c r="AJ73" i="130"/>
  <c r="AH73" i="130"/>
  <c r="AF73" i="130"/>
  <c r="AW73" i="130" s="1"/>
  <c r="BA73" i="130" s="1"/>
  <c r="AD73" i="130"/>
  <c r="AB73" i="130"/>
  <c r="Z73" i="130"/>
  <c r="X73" i="130"/>
  <c r="V73" i="130"/>
  <c r="T73" i="130"/>
  <c r="R73" i="130"/>
  <c r="P73" i="130"/>
  <c r="N73" i="130"/>
  <c r="L73" i="130"/>
  <c r="AP73" i="130" s="1"/>
  <c r="AT72" i="130"/>
  <c r="AO72" i="130"/>
  <c r="AN72" i="130"/>
  <c r="AL72" i="130"/>
  <c r="AJ72" i="130"/>
  <c r="AH72" i="130"/>
  <c r="AF72" i="130"/>
  <c r="AD72" i="130"/>
  <c r="AB72" i="130"/>
  <c r="Z72" i="130"/>
  <c r="X72" i="130"/>
  <c r="V72" i="130"/>
  <c r="T72" i="130"/>
  <c r="R72" i="130"/>
  <c r="P72" i="130"/>
  <c r="N72" i="130"/>
  <c r="L72" i="130"/>
  <c r="AY71" i="130"/>
  <c r="AU71" i="130"/>
  <c r="AT71" i="130"/>
  <c r="AO71" i="130"/>
  <c r="AV71" i="130" s="1"/>
  <c r="AZ71" i="130" s="1"/>
  <c r="AN71" i="130"/>
  <c r="AL71" i="130"/>
  <c r="AJ71" i="130"/>
  <c r="AH71" i="130"/>
  <c r="AF71" i="130"/>
  <c r="AW71" i="130" s="1"/>
  <c r="BA71" i="130" s="1"/>
  <c r="AD71" i="130"/>
  <c r="AB71" i="130"/>
  <c r="Z71" i="130"/>
  <c r="X71" i="130"/>
  <c r="V71" i="130"/>
  <c r="T71" i="130"/>
  <c r="R71" i="130"/>
  <c r="P71" i="130"/>
  <c r="N71" i="130"/>
  <c r="L71" i="130"/>
  <c r="AP71" i="130" s="1"/>
  <c r="AT70" i="130"/>
  <c r="AO70" i="130"/>
  <c r="AN70" i="130"/>
  <c r="AL70" i="130"/>
  <c r="AJ70" i="130"/>
  <c r="AH70" i="130"/>
  <c r="AF70" i="130"/>
  <c r="AD70" i="130"/>
  <c r="AB70" i="130"/>
  <c r="Z70" i="130"/>
  <c r="X70" i="130"/>
  <c r="V70" i="130"/>
  <c r="T70" i="130"/>
  <c r="R70" i="130"/>
  <c r="P70" i="130"/>
  <c r="N70" i="130"/>
  <c r="L70" i="130"/>
  <c r="AY69" i="130"/>
  <c r="AU69" i="130"/>
  <c r="AT69" i="130"/>
  <c r="AO69" i="130"/>
  <c r="AV69" i="130" s="1"/>
  <c r="AZ69" i="130" s="1"/>
  <c r="AN69" i="130"/>
  <c r="AL69" i="130"/>
  <c r="AJ69" i="130"/>
  <c r="AH69" i="130"/>
  <c r="AF69" i="130"/>
  <c r="AW69" i="130" s="1"/>
  <c r="BA69" i="130" s="1"/>
  <c r="AD69" i="130"/>
  <c r="AB69" i="130"/>
  <c r="Z69" i="130"/>
  <c r="X69" i="130"/>
  <c r="V69" i="130"/>
  <c r="T69" i="130"/>
  <c r="R69" i="130"/>
  <c r="P69" i="130"/>
  <c r="N69" i="130"/>
  <c r="L69" i="130"/>
  <c r="AP69" i="130" s="1"/>
  <c r="AT68" i="130"/>
  <c r="AO68" i="130"/>
  <c r="AN68" i="130"/>
  <c r="AL68" i="130"/>
  <c r="AJ68" i="130"/>
  <c r="AH68" i="130"/>
  <c r="AF68" i="130"/>
  <c r="AD68" i="130"/>
  <c r="AB68" i="130"/>
  <c r="Z68" i="130"/>
  <c r="X68" i="130"/>
  <c r="V68" i="130"/>
  <c r="T68" i="130"/>
  <c r="R68" i="130"/>
  <c r="P68" i="130"/>
  <c r="N68" i="130"/>
  <c r="L68" i="130"/>
  <c r="AY67" i="130"/>
  <c r="AU67" i="130"/>
  <c r="AT67" i="130"/>
  <c r="AO67" i="130"/>
  <c r="AV67" i="130" s="1"/>
  <c r="AZ67" i="130" s="1"/>
  <c r="AN67" i="130"/>
  <c r="AL67" i="130"/>
  <c r="AJ67" i="130"/>
  <c r="AH67" i="130"/>
  <c r="AF67" i="130"/>
  <c r="AD67" i="130"/>
  <c r="AB67" i="130"/>
  <c r="Z67" i="130"/>
  <c r="X67" i="130"/>
  <c r="V67" i="130"/>
  <c r="T67" i="130"/>
  <c r="R67" i="130"/>
  <c r="P67" i="130"/>
  <c r="N67" i="130"/>
  <c r="L67" i="130"/>
  <c r="AW67" i="130" s="1"/>
  <c r="BA67" i="130" s="1"/>
  <c r="AT66" i="130"/>
  <c r="AO66" i="130"/>
  <c r="AN66" i="130"/>
  <c r="AL66" i="130"/>
  <c r="AJ66" i="130"/>
  <c r="AH66" i="130"/>
  <c r="AF66" i="130"/>
  <c r="AD66" i="130"/>
  <c r="AB66" i="130"/>
  <c r="Z66" i="130"/>
  <c r="X66" i="130"/>
  <c r="V66" i="130"/>
  <c r="T66" i="130"/>
  <c r="R66" i="130"/>
  <c r="P66" i="130"/>
  <c r="N66" i="130"/>
  <c r="L66" i="130"/>
  <c r="AY65" i="130"/>
  <c r="AU65" i="130"/>
  <c r="AT65" i="130"/>
  <c r="AO65" i="130"/>
  <c r="AV65" i="130" s="1"/>
  <c r="AZ65" i="130" s="1"/>
  <c r="AN65" i="130"/>
  <c r="AL65" i="130"/>
  <c r="AJ65" i="130"/>
  <c r="AH65" i="130"/>
  <c r="AF65" i="130"/>
  <c r="AD65" i="130"/>
  <c r="AB65" i="130"/>
  <c r="Z65" i="130"/>
  <c r="X65" i="130"/>
  <c r="V65" i="130"/>
  <c r="T65" i="130"/>
  <c r="R65" i="130"/>
  <c r="P65" i="130"/>
  <c r="N65" i="130"/>
  <c r="L65" i="130"/>
  <c r="AW65" i="130" s="1"/>
  <c r="BA65" i="130" s="1"/>
  <c r="AT64" i="130"/>
  <c r="AO64" i="130"/>
  <c r="AN64" i="130"/>
  <c r="AL64" i="130"/>
  <c r="AJ64" i="130"/>
  <c r="AH64" i="130"/>
  <c r="AF64" i="130"/>
  <c r="AD64" i="130"/>
  <c r="AB64" i="130"/>
  <c r="Z64" i="130"/>
  <c r="X64" i="130"/>
  <c r="V64" i="130"/>
  <c r="T64" i="130"/>
  <c r="R64" i="130"/>
  <c r="P64" i="130"/>
  <c r="N64" i="130"/>
  <c r="L64" i="130"/>
  <c r="AY63" i="130"/>
  <c r="AU63" i="130"/>
  <c r="AT63" i="130"/>
  <c r="AO63" i="130"/>
  <c r="AV63" i="130" s="1"/>
  <c r="AZ63" i="130" s="1"/>
  <c r="AN63" i="130"/>
  <c r="AL63" i="130"/>
  <c r="AJ63" i="130"/>
  <c r="AH63" i="130"/>
  <c r="AF63" i="130"/>
  <c r="AD63" i="130"/>
  <c r="AB63" i="130"/>
  <c r="Z63" i="130"/>
  <c r="X63" i="130"/>
  <c r="V63" i="130"/>
  <c r="T63" i="130"/>
  <c r="R63" i="130"/>
  <c r="P63" i="130"/>
  <c r="N63" i="130"/>
  <c r="L63" i="130"/>
  <c r="AW63" i="130" s="1"/>
  <c r="BA63" i="130" s="1"/>
  <c r="AT62" i="130"/>
  <c r="AO62" i="130"/>
  <c r="AN62" i="130"/>
  <c r="AL62" i="130"/>
  <c r="AJ62" i="130"/>
  <c r="AH62" i="130"/>
  <c r="AF62" i="130"/>
  <c r="AD62" i="130"/>
  <c r="AB62" i="130"/>
  <c r="Z62" i="130"/>
  <c r="X62" i="130"/>
  <c r="V62" i="130"/>
  <c r="T62" i="130"/>
  <c r="R62" i="130"/>
  <c r="P62" i="130"/>
  <c r="N62" i="130"/>
  <c r="L62" i="130"/>
  <c r="AY61" i="130"/>
  <c r="AU61" i="130"/>
  <c r="AT61" i="130"/>
  <c r="AO61" i="130"/>
  <c r="AV61" i="130" s="1"/>
  <c r="AZ61" i="130" s="1"/>
  <c r="AN61" i="130"/>
  <c r="AL61" i="130"/>
  <c r="AJ61" i="130"/>
  <c r="AH61" i="130"/>
  <c r="AF61" i="130"/>
  <c r="AW61" i="130" s="1"/>
  <c r="BA61" i="130" s="1"/>
  <c r="AD61" i="130"/>
  <c r="AB61" i="130"/>
  <c r="Z61" i="130"/>
  <c r="X61" i="130"/>
  <c r="V61" i="130"/>
  <c r="T61" i="130"/>
  <c r="R61" i="130"/>
  <c r="P61" i="130"/>
  <c r="N61" i="130"/>
  <c r="L61" i="130"/>
  <c r="AP61" i="130" s="1"/>
  <c r="AT60" i="130"/>
  <c r="AO60" i="130"/>
  <c r="AN60" i="130"/>
  <c r="AL60" i="130"/>
  <c r="AJ60" i="130"/>
  <c r="AH60" i="130"/>
  <c r="AF60" i="130"/>
  <c r="AD60" i="130"/>
  <c r="AB60" i="130"/>
  <c r="Z60" i="130"/>
  <c r="X60" i="130"/>
  <c r="V60" i="130"/>
  <c r="T60" i="130"/>
  <c r="R60" i="130"/>
  <c r="P60" i="130"/>
  <c r="N60" i="130"/>
  <c r="L60" i="130"/>
  <c r="AY59" i="130"/>
  <c r="AU59" i="130"/>
  <c r="AT59" i="130"/>
  <c r="AO59" i="130"/>
  <c r="AV59" i="130" s="1"/>
  <c r="AZ59" i="130" s="1"/>
  <c r="AN59" i="130"/>
  <c r="AL59" i="130"/>
  <c r="AJ59" i="130"/>
  <c r="AH59" i="130"/>
  <c r="AF59" i="130"/>
  <c r="AW59" i="130" s="1"/>
  <c r="BA59" i="130" s="1"/>
  <c r="AD59" i="130"/>
  <c r="AB59" i="130"/>
  <c r="Z59" i="130"/>
  <c r="X59" i="130"/>
  <c r="V59" i="130"/>
  <c r="T59" i="130"/>
  <c r="R59" i="130"/>
  <c r="P59" i="130"/>
  <c r="N59" i="130"/>
  <c r="L59" i="130"/>
  <c r="AP59" i="130" s="1"/>
  <c r="AT58" i="130"/>
  <c r="AO58" i="130"/>
  <c r="AN58" i="130"/>
  <c r="AL58" i="130"/>
  <c r="AJ58" i="130"/>
  <c r="AH58" i="130"/>
  <c r="AF58" i="130"/>
  <c r="AD58" i="130"/>
  <c r="AB58" i="130"/>
  <c r="Z58" i="130"/>
  <c r="X58" i="130"/>
  <c r="V58" i="130"/>
  <c r="T58" i="130"/>
  <c r="R58" i="130"/>
  <c r="P58" i="130"/>
  <c r="N58" i="130"/>
  <c r="L58" i="130"/>
  <c r="AY57" i="130"/>
  <c r="AU57" i="130"/>
  <c r="AT57" i="130"/>
  <c r="AO57" i="130"/>
  <c r="AV57" i="130" s="1"/>
  <c r="AZ57" i="130" s="1"/>
  <c r="AN57" i="130"/>
  <c r="AL57" i="130"/>
  <c r="AJ57" i="130"/>
  <c r="AH57" i="130"/>
  <c r="AF57" i="130"/>
  <c r="AW57" i="130" s="1"/>
  <c r="BA57" i="130" s="1"/>
  <c r="AD57" i="130"/>
  <c r="AB57" i="130"/>
  <c r="Z57" i="130"/>
  <c r="X57" i="130"/>
  <c r="V57" i="130"/>
  <c r="T57" i="130"/>
  <c r="R57" i="130"/>
  <c r="P57" i="130"/>
  <c r="N57" i="130"/>
  <c r="L57" i="130"/>
  <c r="AP57" i="130" s="1"/>
  <c r="AT56" i="130"/>
  <c r="AO56" i="130"/>
  <c r="AN56" i="130"/>
  <c r="AL56" i="130"/>
  <c r="AJ56" i="130"/>
  <c r="AH56" i="130"/>
  <c r="AF56" i="130"/>
  <c r="AD56" i="130"/>
  <c r="AB56" i="130"/>
  <c r="Z56" i="130"/>
  <c r="X56" i="130"/>
  <c r="V56" i="130"/>
  <c r="T56" i="130"/>
  <c r="R56" i="130"/>
  <c r="P56" i="130"/>
  <c r="N56" i="130"/>
  <c r="L56" i="130"/>
  <c r="AY55" i="130"/>
  <c r="AU55" i="130"/>
  <c r="AT55" i="130"/>
  <c r="AO55" i="130"/>
  <c r="AV55" i="130" s="1"/>
  <c r="AZ55" i="130" s="1"/>
  <c r="AN55" i="130"/>
  <c r="AL55" i="130"/>
  <c r="AJ55" i="130"/>
  <c r="AH55" i="130"/>
  <c r="AF55" i="130"/>
  <c r="AD55" i="130"/>
  <c r="AB55" i="130"/>
  <c r="Z55" i="130"/>
  <c r="X55" i="130"/>
  <c r="V55" i="130"/>
  <c r="T55" i="130"/>
  <c r="R55" i="130"/>
  <c r="P55" i="130"/>
  <c r="N55" i="130"/>
  <c r="L55" i="130"/>
  <c r="AW55" i="130" s="1"/>
  <c r="BA55" i="130" s="1"/>
  <c r="AT54" i="130"/>
  <c r="AO54" i="130"/>
  <c r="AN54" i="130"/>
  <c r="AL54" i="130"/>
  <c r="AJ54" i="130"/>
  <c r="AH54" i="130"/>
  <c r="AF54" i="130"/>
  <c r="AD54" i="130"/>
  <c r="AB54" i="130"/>
  <c r="Z54" i="130"/>
  <c r="X54" i="130"/>
  <c r="V54" i="130"/>
  <c r="T54" i="130"/>
  <c r="R54" i="130"/>
  <c r="P54" i="130"/>
  <c r="N54" i="130"/>
  <c r="L54" i="130"/>
  <c r="AY53" i="130"/>
  <c r="AU53" i="130"/>
  <c r="AT53" i="130"/>
  <c r="AO53" i="130"/>
  <c r="AV53" i="130" s="1"/>
  <c r="AZ53" i="130" s="1"/>
  <c r="AN53" i="130"/>
  <c r="AL53" i="130"/>
  <c r="AJ53" i="130"/>
  <c r="AH53" i="130"/>
  <c r="AF53" i="130"/>
  <c r="AD53" i="130"/>
  <c r="AB53" i="130"/>
  <c r="Z53" i="130"/>
  <c r="X53" i="130"/>
  <c r="V53" i="130"/>
  <c r="T53" i="130"/>
  <c r="R53" i="130"/>
  <c r="P53" i="130"/>
  <c r="N53" i="130"/>
  <c r="L53" i="130"/>
  <c r="AW53" i="130" s="1"/>
  <c r="BA53" i="130" s="1"/>
  <c r="AT52" i="130"/>
  <c r="AO52" i="130"/>
  <c r="AN52" i="130"/>
  <c r="AL52" i="130"/>
  <c r="AJ52" i="130"/>
  <c r="AH52" i="130"/>
  <c r="AF52" i="130"/>
  <c r="AD52" i="130"/>
  <c r="AB52" i="130"/>
  <c r="Z52" i="130"/>
  <c r="X52" i="130"/>
  <c r="V52" i="130"/>
  <c r="T52" i="130"/>
  <c r="R52" i="130"/>
  <c r="P52" i="130"/>
  <c r="N52" i="130"/>
  <c r="L52" i="130"/>
  <c r="AY51" i="130"/>
  <c r="AU51" i="130"/>
  <c r="AT51" i="130"/>
  <c r="AO51" i="130"/>
  <c r="AV51" i="130" s="1"/>
  <c r="AZ51" i="130" s="1"/>
  <c r="AN51" i="130"/>
  <c r="AL51" i="130"/>
  <c r="AJ51" i="130"/>
  <c r="AH51" i="130"/>
  <c r="AF51" i="130"/>
  <c r="AD51" i="130"/>
  <c r="AB51" i="130"/>
  <c r="Z51" i="130"/>
  <c r="X51" i="130"/>
  <c r="V51" i="130"/>
  <c r="T51" i="130"/>
  <c r="R51" i="130"/>
  <c r="P51" i="130"/>
  <c r="N51" i="130"/>
  <c r="L51" i="130"/>
  <c r="AW51" i="130" s="1"/>
  <c r="BA51" i="130" s="1"/>
  <c r="AT50" i="130"/>
  <c r="AO50" i="130"/>
  <c r="AN50" i="130"/>
  <c r="AL50" i="130"/>
  <c r="AJ50" i="130"/>
  <c r="AH50" i="130"/>
  <c r="AF50" i="130"/>
  <c r="AD50" i="130"/>
  <c r="AB50" i="130"/>
  <c r="Z50" i="130"/>
  <c r="X50" i="130"/>
  <c r="V50" i="130"/>
  <c r="T50" i="130"/>
  <c r="R50" i="130"/>
  <c r="P50" i="130"/>
  <c r="N50" i="130"/>
  <c r="L50" i="130"/>
  <c r="AW49" i="130"/>
  <c r="BA49" i="130" s="1"/>
  <c r="AU49" i="130"/>
  <c r="AT49" i="130"/>
  <c r="AO49" i="130"/>
  <c r="AV49" i="130" s="1"/>
  <c r="AZ49" i="130" s="1"/>
  <c r="AN49" i="130"/>
  <c r="AL49" i="130"/>
  <c r="AJ49" i="130"/>
  <c r="AH49" i="130"/>
  <c r="AF49" i="130"/>
  <c r="AD49" i="130"/>
  <c r="AB49" i="130"/>
  <c r="Z49" i="130"/>
  <c r="X49" i="130"/>
  <c r="V49" i="130"/>
  <c r="T49" i="130"/>
  <c r="R49" i="130"/>
  <c r="P49" i="130"/>
  <c r="N49" i="130"/>
  <c r="L49" i="130"/>
  <c r="AP49" i="130" s="1"/>
  <c r="AT48" i="130"/>
  <c r="AO48" i="130"/>
  <c r="AN48" i="130"/>
  <c r="AL48" i="130"/>
  <c r="AJ48" i="130"/>
  <c r="AH48" i="130"/>
  <c r="AF48" i="130"/>
  <c r="AD48" i="130"/>
  <c r="AB48" i="130"/>
  <c r="Z48" i="130"/>
  <c r="X48" i="130"/>
  <c r="V48" i="130"/>
  <c r="T48" i="130"/>
  <c r="R48" i="130"/>
  <c r="P48" i="130"/>
  <c r="N48" i="130"/>
  <c r="L48" i="130"/>
  <c r="AP48" i="130" s="1"/>
  <c r="AW47" i="130"/>
  <c r="BA47" i="130" s="1"/>
  <c r="AU47" i="130"/>
  <c r="AT47" i="130"/>
  <c r="AO47" i="130"/>
  <c r="AV47" i="130" s="1"/>
  <c r="AZ47" i="130" s="1"/>
  <c r="AN47" i="130"/>
  <c r="AL47" i="130"/>
  <c r="AJ47" i="130"/>
  <c r="AH47" i="130"/>
  <c r="AF47" i="130"/>
  <c r="AD47" i="130"/>
  <c r="AB47" i="130"/>
  <c r="Z47" i="130"/>
  <c r="X47" i="130"/>
  <c r="V47" i="130"/>
  <c r="T47" i="130"/>
  <c r="R47" i="130"/>
  <c r="P47" i="130"/>
  <c r="N47" i="130"/>
  <c r="L47" i="130"/>
  <c r="AP47" i="130" s="1"/>
  <c r="AT46" i="130"/>
  <c r="AO46" i="130"/>
  <c r="AN46" i="130"/>
  <c r="AL46" i="130"/>
  <c r="AJ46" i="130"/>
  <c r="AH46" i="130"/>
  <c r="AF46" i="130"/>
  <c r="AD46" i="130"/>
  <c r="AB46" i="130"/>
  <c r="Z46" i="130"/>
  <c r="X46" i="130"/>
  <c r="V46" i="130"/>
  <c r="T46" i="130"/>
  <c r="R46" i="130"/>
  <c r="P46" i="130"/>
  <c r="N46" i="130"/>
  <c r="L46" i="130"/>
  <c r="AP46" i="130" s="1"/>
  <c r="BA45" i="130"/>
  <c r="AT45" i="130"/>
  <c r="AO45" i="130"/>
  <c r="AU45" i="130" s="1"/>
  <c r="AN45" i="130"/>
  <c r="AL45" i="130"/>
  <c r="AJ45" i="130"/>
  <c r="AH45" i="130"/>
  <c r="AF45" i="130"/>
  <c r="AD45" i="130"/>
  <c r="AB45" i="130"/>
  <c r="Z45" i="130"/>
  <c r="X45" i="130"/>
  <c r="V45" i="130"/>
  <c r="T45" i="130"/>
  <c r="R45" i="130"/>
  <c r="P45" i="130"/>
  <c r="N45" i="130"/>
  <c r="L45" i="130"/>
  <c r="AU44" i="130"/>
  <c r="AT44" i="130"/>
  <c r="AO44" i="130"/>
  <c r="AV44" i="130" s="1"/>
  <c r="AZ44" i="130" s="1"/>
  <c r="AN44" i="130"/>
  <c r="AL44" i="130"/>
  <c r="AJ44" i="130"/>
  <c r="AH44" i="130"/>
  <c r="AF44" i="130"/>
  <c r="AD44" i="130"/>
  <c r="AB44" i="130"/>
  <c r="Z44" i="130"/>
  <c r="X44" i="130"/>
  <c r="V44" i="130"/>
  <c r="T44" i="130"/>
  <c r="R44" i="130"/>
  <c r="P44" i="130"/>
  <c r="N44" i="130"/>
  <c r="L44" i="130"/>
  <c r="AW44" i="130" s="1"/>
  <c r="BA44" i="130" s="1"/>
  <c r="AT43" i="130"/>
  <c r="AO43" i="130"/>
  <c r="AN43" i="130"/>
  <c r="AL43" i="130"/>
  <c r="AJ43" i="130"/>
  <c r="AH43" i="130"/>
  <c r="AF43" i="130"/>
  <c r="AD43" i="130"/>
  <c r="AB43" i="130"/>
  <c r="Z43" i="130"/>
  <c r="X43" i="130"/>
  <c r="V43" i="130"/>
  <c r="T43" i="130"/>
  <c r="R43" i="130"/>
  <c r="P43" i="130"/>
  <c r="N43" i="130"/>
  <c r="L43" i="130"/>
  <c r="AU42" i="130"/>
  <c r="AT42" i="130"/>
  <c r="AO42" i="130"/>
  <c r="AV42" i="130" s="1"/>
  <c r="AZ42" i="130" s="1"/>
  <c r="AN42" i="130"/>
  <c r="AL42" i="130"/>
  <c r="AJ42" i="130"/>
  <c r="AH42" i="130"/>
  <c r="AF42" i="130"/>
  <c r="AD42" i="130"/>
  <c r="AB42" i="130"/>
  <c r="Z42" i="130"/>
  <c r="X42" i="130"/>
  <c r="V42" i="130"/>
  <c r="T42" i="130"/>
  <c r="R42" i="130"/>
  <c r="P42" i="130"/>
  <c r="N42" i="130"/>
  <c r="L42" i="130"/>
  <c r="AW42" i="130" s="1"/>
  <c r="BA42" i="130" s="1"/>
  <c r="AT41" i="130"/>
  <c r="AO41" i="130"/>
  <c r="AN41" i="130"/>
  <c r="AL41" i="130"/>
  <c r="AJ41" i="130"/>
  <c r="AH41" i="130"/>
  <c r="AF41" i="130"/>
  <c r="AD41" i="130"/>
  <c r="AB41" i="130"/>
  <c r="Z41" i="130"/>
  <c r="X41" i="130"/>
  <c r="V41" i="130"/>
  <c r="T41" i="130"/>
  <c r="R41" i="130"/>
  <c r="P41" i="130"/>
  <c r="N41" i="130"/>
  <c r="L41" i="130"/>
  <c r="AU40" i="130"/>
  <c r="AT40" i="130"/>
  <c r="AO40" i="130"/>
  <c r="AV40" i="130" s="1"/>
  <c r="AZ40" i="130" s="1"/>
  <c r="AN40" i="130"/>
  <c r="AL40" i="130"/>
  <c r="AJ40" i="130"/>
  <c r="AH40" i="130"/>
  <c r="AF40" i="130"/>
  <c r="AW40" i="130" s="1"/>
  <c r="BA40" i="130" s="1"/>
  <c r="AD40" i="130"/>
  <c r="AB40" i="130"/>
  <c r="Z40" i="130"/>
  <c r="X40" i="130"/>
  <c r="V40" i="130"/>
  <c r="T40" i="130"/>
  <c r="R40" i="130"/>
  <c r="P40" i="130"/>
  <c r="N40" i="130"/>
  <c r="L40" i="130"/>
  <c r="AP40" i="130" s="1"/>
  <c r="AT39" i="130"/>
  <c r="AO39" i="130"/>
  <c r="AN39" i="130"/>
  <c r="AL39" i="130"/>
  <c r="AJ39" i="130"/>
  <c r="AH39" i="130"/>
  <c r="AF39" i="130"/>
  <c r="AD39" i="130"/>
  <c r="AB39" i="130"/>
  <c r="Z39" i="130"/>
  <c r="X39" i="130"/>
  <c r="V39" i="130"/>
  <c r="T39" i="130"/>
  <c r="R39" i="130"/>
  <c r="P39" i="130"/>
  <c r="N39" i="130"/>
  <c r="L39" i="130"/>
  <c r="AU38" i="130"/>
  <c r="AT38" i="130"/>
  <c r="AO38" i="130"/>
  <c r="AV38" i="130" s="1"/>
  <c r="AZ38" i="130" s="1"/>
  <c r="AN38" i="130"/>
  <c r="AL38" i="130"/>
  <c r="AJ38" i="130"/>
  <c r="AH38" i="130"/>
  <c r="AF38" i="130"/>
  <c r="AD38" i="130"/>
  <c r="AB38" i="130"/>
  <c r="Z38" i="130"/>
  <c r="X38" i="130"/>
  <c r="V38" i="130"/>
  <c r="T38" i="130"/>
  <c r="R38" i="130"/>
  <c r="P38" i="130"/>
  <c r="N38" i="130"/>
  <c r="L38" i="130"/>
  <c r="AW38" i="130" s="1"/>
  <c r="BA38" i="130" s="1"/>
  <c r="AT37" i="130"/>
  <c r="AO37" i="130"/>
  <c r="AN37" i="130"/>
  <c r="AL37" i="130"/>
  <c r="AJ37" i="130"/>
  <c r="AH37" i="130"/>
  <c r="AF37" i="130"/>
  <c r="AD37" i="130"/>
  <c r="AB37" i="130"/>
  <c r="Z37" i="130"/>
  <c r="X37" i="130"/>
  <c r="V37" i="130"/>
  <c r="T37" i="130"/>
  <c r="R37" i="130"/>
  <c r="P37" i="130"/>
  <c r="N37" i="130"/>
  <c r="L37" i="130"/>
  <c r="AW36" i="130"/>
  <c r="BA36" i="130" s="1"/>
  <c r="AU36" i="130"/>
  <c r="AX36" i="130" s="1"/>
  <c r="BB36" i="130" s="1"/>
  <c r="BC36" i="130" s="1"/>
  <c r="AT36" i="130"/>
  <c r="AO36" i="130"/>
  <c r="AV36" i="130" s="1"/>
  <c r="AZ36" i="130" s="1"/>
  <c r="AN36" i="130"/>
  <c r="AL36" i="130"/>
  <c r="AJ36" i="130"/>
  <c r="AH36" i="130"/>
  <c r="AF36" i="130"/>
  <c r="AD36" i="130"/>
  <c r="AB36" i="130"/>
  <c r="Z36" i="130"/>
  <c r="X36" i="130"/>
  <c r="V36" i="130"/>
  <c r="T36" i="130"/>
  <c r="R36" i="130"/>
  <c r="P36" i="130"/>
  <c r="N36" i="130"/>
  <c r="L36" i="130"/>
  <c r="AP36" i="130" s="1"/>
  <c r="AT35" i="130"/>
  <c r="AO35" i="130"/>
  <c r="AN35" i="130"/>
  <c r="AL35" i="130"/>
  <c r="AJ35" i="130"/>
  <c r="AH35" i="130"/>
  <c r="AF35" i="130"/>
  <c r="AD35" i="130"/>
  <c r="AB35" i="130"/>
  <c r="Z35" i="130"/>
  <c r="X35" i="130"/>
  <c r="V35" i="130"/>
  <c r="T35" i="130"/>
  <c r="R35" i="130"/>
  <c r="P35" i="130"/>
  <c r="N35" i="130"/>
  <c r="L35" i="130"/>
  <c r="AU34" i="130"/>
  <c r="AT34" i="130"/>
  <c r="AO34" i="130"/>
  <c r="AV34" i="130" s="1"/>
  <c r="AZ34" i="130" s="1"/>
  <c r="AN34" i="130"/>
  <c r="AL34" i="130"/>
  <c r="AJ34" i="130"/>
  <c r="AH34" i="130"/>
  <c r="AF34" i="130"/>
  <c r="AD34" i="130"/>
  <c r="AB34" i="130"/>
  <c r="Z34" i="130"/>
  <c r="X34" i="130"/>
  <c r="V34" i="130"/>
  <c r="T34" i="130"/>
  <c r="R34" i="130"/>
  <c r="P34" i="130"/>
  <c r="N34" i="130"/>
  <c r="L34" i="130"/>
  <c r="AW34" i="130" s="1"/>
  <c r="BA34" i="130" s="1"/>
  <c r="AT33" i="130"/>
  <c r="AO33" i="130"/>
  <c r="AN33" i="130"/>
  <c r="AL33" i="130"/>
  <c r="AJ33" i="130"/>
  <c r="AH33" i="130"/>
  <c r="AF33" i="130"/>
  <c r="AD33" i="130"/>
  <c r="AB33" i="130"/>
  <c r="Z33" i="130"/>
  <c r="X33" i="130"/>
  <c r="V33" i="130"/>
  <c r="T33" i="130"/>
  <c r="R33" i="130"/>
  <c r="P33" i="130"/>
  <c r="N33" i="130"/>
  <c r="L33" i="130"/>
  <c r="AU32" i="130"/>
  <c r="AT32" i="130"/>
  <c r="AO32" i="130"/>
  <c r="AV32" i="130" s="1"/>
  <c r="AZ32" i="130" s="1"/>
  <c r="AN32" i="130"/>
  <c r="AL32" i="130"/>
  <c r="AJ32" i="130"/>
  <c r="AH32" i="130"/>
  <c r="AF32" i="130"/>
  <c r="AW32" i="130" s="1"/>
  <c r="BA32" i="130" s="1"/>
  <c r="AD32" i="130"/>
  <c r="AB32" i="130"/>
  <c r="Z32" i="130"/>
  <c r="X32" i="130"/>
  <c r="V32" i="130"/>
  <c r="T32" i="130"/>
  <c r="R32" i="130"/>
  <c r="P32" i="130"/>
  <c r="N32" i="130"/>
  <c r="L32" i="130"/>
  <c r="AP32" i="130" s="1"/>
  <c r="AU31" i="130"/>
  <c r="AT31" i="130"/>
  <c r="AO31" i="130"/>
  <c r="AV31" i="130" s="1"/>
  <c r="AZ31" i="130" s="1"/>
  <c r="AN31" i="130"/>
  <c r="AL31" i="130"/>
  <c r="AJ31" i="130"/>
  <c r="AH31" i="130"/>
  <c r="AF31" i="130"/>
  <c r="AW31" i="130" s="1"/>
  <c r="BA31" i="130" s="1"/>
  <c r="AD31" i="130"/>
  <c r="AB31" i="130"/>
  <c r="Z31" i="130"/>
  <c r="X31" i="130"/>
  <c r="V31" i="130"/>
  <c r="T31" i="130"/>
  <c r="R31" i="130"/>
  <c r="P31" i="130"/>
  <c r="N31" i="130"/>
  <c r="L31" i="130"/>
  <c r="AP31" i="130" s="1"/>
  <c r="AT30" i="130"/>
  <c r="AO30" i="130"/>
  <c r="AW30" i="130" s="1"/>
  <c r="BA30" i="130" s="1"/>
  <c r="AN30" i="130"/>
  <c r="AL30" i="130"/>
  <c r="AJ30" i="130"/>
  <c r="AH30" i="130"/>
  <c r="AF30" i="130"/>
  <c r="AD30" i="130"/>
  <c r="AB30" i="130"/>
  <c r="Z30" i="130"/>
  <c r="X30" i="130"/>
  <c r="V30" i="130"/>
  <c r="T30" i="130"/>
  <c r="R30" i="130"/>
  <c r="P30" i="130"/>
  <c r="N30" i="130"/>
  <c r="L30" i="130"/>
  <c r="AP30" i="130" s="1"/>
  <c r="AU29" i="130"/>
  <c r="AT29" i="130"/>
  <c r="AO29" i="130"/>
  <c r="AV29" i="130" s="1"/>
  <c r="AZ29" i="130" s="1"/>
  <c r="AN29" i="130"/>
  <c r="AL29" i="130"/>
  <c r="AJ29" i="130"/>
  <c r="AH29" i="130"/>
  <c r="AF29" i="130"/>
  <c r="AD29" i="130"/>
  <c r="AB29" i="130"/>
  <c r="Z29" i="130"/>
  <c r="X29" i="130"/>
  <c r="V29" i="130"/>
  <c r="T29" i="130"/>
  <c r="R29" i="130"/>
  <c r="P29" i="130"/>
  <c r="N29" i="130"/>
  <c r="L29" i="130"/>
  <c r="AW29" i="130" s="1"/>
  <c r="BA29" i="130" s="1"/>
  <c r="AT28" i="130"/>
  <c r="AO28" i="130"/>
  <c r="AW28" i="130" s="1"/>
  <c r="BA28" i="130" s="1"/>
  <c r="AN28" i="130"/>
  <c r="AL28" i="130"/>
  <c r="AJ28" i="130"/>
  <c r="AH28" i="130"/>
  <c r="AF28" i="130"/>
  <c r="AD28" i="130"/>
  <c r="AB28" i="130"/>
  <c r="Z28" i="130"/>
  <c r="X28" i="130"/>
  <c r="V28" i="130"/>
  <c r="T28" i="130"/>
  <c r="R28" i="130"/>
  <c r="P28" i="130"/>
  <c r="N28" i="130"/>
  <c r="L28" i="130"/>
  <c r="AP28" i="130" s="1"/>
  <c r="AU27" i="130"/>
  <c r="AT27" i="130"/>
  <c r="AO27" i="130"/>
  <c r="AV27" i="130" s="1"/>
  <c r="AZ27" i="130" s="1"/>
  <c r="AN27" i="130"/>
  <c r="AL27" i="130"/>
  <c r="AJ27" i="130"/>
  <c r="AH27" i="130"/>
  <c r="AF27" i="130"/>
  <c r="AW27" i="130" s="1"/>
  <c r="BA27" i="130" s="1"/>
  <c r="AD27" i="130"/>
  <c r="AB27" i="130"/>
  <c r="Z27" i="130"/>
  <c r="X27" i="130"/>
  <c r="V27" i="130"/>
  <c r="T27" i="130"/>
  <c r="R27" i="130"/>
  <c r="P27" i="130"/>
  <c r="N27" i="130"/>
  <c r="L27" i="130"/>
  <c r="AP27" i="130" s="1"/>
  <c r="AT26" i="130"/>
  <c r="AO26" i="130"/>
  <c r="AN26" i="130"/>
  <c r="AL26" i="130"/>
  <c r="AJ26" i="130"/>
  <c r="AH26" i="130"/>
  <c r="AF26" i="130"/>
  <c r="AD26" i="130"/>
  <c r="AB26" i="130"/>
  <c r="Z26" i="130"/>
  <c r="X26" i="130"/>
  <c r="V26" i="130"/>
  <c r="T26" i="130"/>
  <c r="R26" i="130"/>
  <c r="P26" i="130"/>
  <c r="N26" i="130"/>
  <c r="L26" i="130"/>
  <c r="AP26" i="130" s="1"/>
  <c r="AW25" i="130"/>
  <c r="BA25" i="130" s="1"/>
  <c r="AU25" i="130"/>
  <c r="AT25" i="130"/>
  <c r="AO25" i="130"/>
  <c r="AV25" i="130" s="1"/>
  <c r="AZ25" i="130" s="1"/>
  <c r="AN25" i="130"/>
  <c r="AL25" i="130"/>
  <c r="AJ25" i="130"/>
  <c r="AH25" i="130"/>
  <c r="AF25" i="130"/>
  <c r="AD25" i="130"/>
  <c r="AB25" i="130"/>
  <c r="Z25" i="130"/>
  <c r="X25" i="130"/>
  <c r="V25" i="130"/>
  <c r="T25" i="130"/>
  <c r="R25" i="130"/>
  <c r="P25" i="130"/>
  <c r="N25" i="130"/>
  <c r="L25" i="130"/>
  <c r="AP25" i="130" s="1"/>
  <c r="AT24" i="130"/>
  <c r="AO24" i="130"/>
  <c r="AN24" i="130"/>
  <c r="AL24" i="130"/>
  <c r="AJ24" i="130"/>
  <c r="AH24" i="130"/>
  <c r="AF24" i="130"/>
  <c r="AD24" i="130"/>
  <c r="AB24" i="130"/>
  <c r="Z24" i="130"/>
  <c r="X24" i="130"/>
  <c r="V24" i="130"/>
  <c r="T24" i="130"/>
  <c r="R24" i="130"/>
  <c r="P24" i="130"/>
  <c r="N24" i="130"/>
  <c r="L24" i="130"/>
  <c r="AP24" i="130" s="1"/>
  <c r="AW23" i="130"/>
  <c r="BA23" i="130" s="1"/>
  <c r="AU23" i="130"/>
  <c r="AT23" i="130"/>
  <c r="AO23" i="130"/>
  <c r="AV23" i="130" s="1"/>
  <c r="AZ23" i="130" s="1"/>
  <c r="AN23" i="130"/>
  <c r="AL23" i="130"/>
  <c r="AJ23" i="130"/>
  <c r="AH23" i="130"/>
  <c r="AF23" i="130"/>
  <c r="AD23" i="130"/>
  <c r="AB23" i="130"/>
  <c r="Z23" i="130"/>
  <c r="X23" i="130"/>
  <c r="V23" i="130"/>
  <c r="T23" i="130"/>
  <c r="R23" i="130"/>
  <c r="P23" i="130"/>
  <c r="N23" i="130"/>
  <c r="L23" i="130"/>
  <c r="AP23" i="130" s="1"/>
  <c r="AT22" i="130"/>
  <c r="AO22" i="130"/>
  <c r="AN22" i="130"/>
  <c r="AL22" i="130"/>
  <c r="AJ22" i="130"/>
  <c r="AH22" i="130"/>
  <c r="AF22" i="130"/>
  <c r="AD22" i="130"/>
  <c r="AB22" i="130"/>
  <c r="Z22" i="130"/>
  <c r="X22" i="130"/>
  <c r="V22" i="130"/>
  <c r="T22" i="130"/>
  <c r="R22" i="130"/>
  <c r="P22" i="130"/>
  <c r="N22" i="130"/>
  <c r="L22" i="130"/>
  <c r="AP22" i="130" s="1"/>
  <c r="BA21" i="130"/>
  <c r="AW21" i="130"/>
  <c r="AU21" i="130"/>
  <c r="AT21" i="130"/>
  <c r="AO21" i="130"/>
  <c r="AV21" i="130" s="1"/>
  <c r="AZ21" i="130" s="1"/>
  <c r="AN21" i="130"/>
  <c r="AL21" i="130"/>
  <c r="AJ21" i="130"/>
  <c r="AH21" i="130"/>
  <c r="AF21" i="130"/>
  <c r="AD21" i="130"/>
  <c r="AB21" i="130"/>
  <c r="Z21" i="130"/>
  <c r="X21" i="130"/>
  <c r="V21" i="130"/>
  <c r="T21" i="130"/>
  <c r="R21" i="130"/>
  <c r="P21" i="130"/>
  <c r="N21" i="130"/>
  <c r="L21" i="130"/>
  <c r="AP21" i="130" s="1"/>
  <c r="AT20" i="130"/>
  <c r="AO20" i="130"/>
  <c r="AN20" i="130"/>
  <c r="AL20" i="130"/>
  <c r="AJ20" i="130"/>
  <c r="AH20" i="130"/>
  <c r="AF20" i="130"/>
  <c r="AD20" i="130"/>
  <c r="AB20" i="130"/>
  <c r="Z20" i="130"/>
  <c r="X20" i="130"/>
  <c r="V20" i="130"/>
  <c r="T20" i="130"/>
  <c r="R20" i="130"/>
  <c r="P20" i="130"/>
  <c r="N20" i="130"/>
  <c r="L20" i="130"/>
  <c r="AP20" i="130" s="1"/>
  <c r="AW19" i="130"/>
  <c r="BA19" i="130" s="1"/>
  <c r="AU19" i="130"/>
  <c r="AT19" i="130"/>
  <c r="AO19" i="130"/>
  <c r="AV19" i="130" s="1"/>
  <c r="AZ19" i="130" s="1"/>
  <c r="AN19" i="130"/>
  <c r="AL19" i="130"/>
  <c r="AJ19" i="130"/>
  <c r="AH19" i="130"/>
  <c r="AF19" i="130"/>
  <c r="AD19" i="130"/>
  <c r="AB19" i="130"/>
  <c r="Z19" i="130"/>
  <c r="X19" i="130"/>
  <c r="V19" i="130"/>
  <c r="T19" i="130"/>
  <c r="R19" i="130"/>
  <c r="P19" i="130"/>
  <c r="N19" i="130"/>
  <c r="L19" i="130"/>
  <c r="AP19" i="130" s="1"/>
  <c r="AT18" i="130"/>
  <c r="AO18" i="130"/>
  <c r="AN18" i="130"/>
  <c r="AL18" i="130"/>
  <c r="AJ18" i="130"/>
  <c r="AH18" i="130"/>
  <c r="AF18" i="130"/>
  <c r="AD18" i="130"/>
  <c r="AB18" i="130"/>
  <c r="Z18" i="130"/>
  <c r="X18" i="130"/>
  <c r="V18" i="130"/>
  <c r="T18" i="130"/>
  <c r="R18" i="130"/>
  <c r="P18" i="130"/>
  <c r="N18" i="130"/>
  <c r="L18" i="130"/>
  <c r="AP18" i="130" s="1"/>
  <c r="AW17" i="130"/>
  <c r="BA17" i="130" s="1"/>
  <c r="AU17" i="130"/>
  <c r="AT17" i="130"/>
  <c r="AO17" i="130"/>
  <c r="AV17" i="130" s="1"/>
  <c r="AZ17" i="130" s="1"/>
  <c r="AN17" i="130"/>
  <c r="AL17" i="130"/>
  <c r="AJ17" i="130"/>
  <c r="AH17" i="130"/>
  <c r="AF17" i="130"/>
  <c r="AD17" i="130"/>
  <c r="AB17" i="130"/>
  <c r="Z17" i="130"/>
  <c r="X17" i="130"/>
  <c r="V17" i="130"/>
  <c r="T17" i="130"/>
  <c r="R17" i="130"/>
  <c r="P17" i="130"/>
  <c r="N17" i="130"/>
  <c r="L17" i="130"/>
  <c r="AP17" i="130" s="1"/>
  <c r="AT16" i="130"/>
  <c r="AO16" i="130"/>
  <c r="AN16" i="130"/>
  <c r="AL16" i="130"/>
  <c r="AJ16" i="130"/>
  <c r="AH16" i="130"/>
  <c r="AF16" i="130"/>
  <c r="AD16" i="130"/>
  <c r="AB16" i="130"/>
  <c r="Z16" i="130"/>
  <c r="X16" i="130"/>
  <c r="V16" i="130"/>
  <c r="T16" i="130"/>
  <c r="R16" i="130"/>
  <c r="P16" i="130"/>
  <c r="N16" i="130"/>
  <c r="L16" i="130"/>
  <c r="AP16" i="130" s="1"/>
  <c r="AW15" i="130"/>
  <c r="BA15" i="130" s="1"/>
  <c r="AU15" i="130"/>
  <c r="AT15" i="130"/>
  <c r="AO15" i="130"/>
  <c r="AV15" i="130" s="1"/>
  <c r="AZ15" i="130" s="1"/>
  <c r="AN15" i="130"/>
  <c r="AL15" i="130"/>
  <c r="AJ15" i="130"/>
  <c r="AH15" i="130"/>
  <c r="AF15" i="130"/>
  <c r="AD15" i="130"/>
  <c r="AB15" i="130"/>
  <c r="Z15" i="130"/>
  <c r="X15" i="130"/>
  <c r="V15" i="130"/>
  <c r="T15" i="130"/>
  <c r="R15" i="130"/>
  <c r="P15" i="130"/>
  <c r="N15" i="130"/>
  <c r="L15" i="130"/>
  <c r="AP15" i="130" s="1"/>
  <c r="AT14" i="130"/>
  <c r="AO14" i="130"/>
  <c r="AN14" i="130"/>
  <c r="AL14" i="130"/>
  <c r="AJ14" i="130"/>
  <c r="AH14" i="130"/>
  <c r="AF14" i="130"/>
  <c r="AD14" i="130"/>
  <c r="AB14" i="130"/>
  <c r="Z14" i="130"/>
  <c r="X14" i="130"/>
  <c r="V14" i="130"/>
  <c r="T14" i="130"/>
  <c r="R14" i="130"/>
  <c r="P14" i="130"/>
  <c r="N14" i="130"/>
  <c r="L14" i="130"/>
  <c r="AP14" i="130" s="1"/>
  <c r="AW13" i="130"/>
  <c r="BA13" i="130" s="1"/>
  <c r="AU13" i="130"/>
  <c r="AT13" i="130"/>
  <c r="AO13" i="130"/>
  <c r="AV13" i="130" s="1"/>
  <c r="AZ13" i="130" s="1"/>
  <c r="AN13" i="130"/>
  <c r="AL13" i="130"/>
  <c r="AJ13" i="130"/>
  <c r="AH13" i="130"/>
  <c r="AF13" i="130"/>
  <c r="AD13" i="130"/>
  <c r="AB13" i="130"/>
  <c r="Z13" i="130"/>
  <c r="X13" i="130"/>
  <c r="V13" i="130"/>
  <c r="T13" i="130"/>
  <c r="R13" i="130"/>
  <c r="P13" i="130"/>
  <c r="N13" i="130"/>
  <c r="L13" i="130"/>
  <c r="AP13" i="130" s="1"/>
  <c r="AT12" i="130"/>
  <c r="AO12" i="130"/>
  <c r="AN12" i="130"/>
  <c r="AL12" i="130"/>
  <c r="AJ12" i="130"/>
  <c r="AH12" i="130"/>
  <c r="AF12" i="130"/>
  <c r="AD12" i="130"/>
  <c r="AB12" i="130"/>
  <c r="Z12" i="130"/>
  <c r="X12" i="130"/>
  <c r="V12" i="130"/>
  <c r="T12" i="130"/>
  <c r="R12" i="130"/>
  <c r="P12" i="130"/>
  <c r="N12" i="130"/>
  <c r="L12" i="130"/>
  <c r="AP12" i="130" s="1"/>
  <c r="AW11" i="130"/>
  <c r="BA11" i="130" s="1"/>
  <c r="AU11" i="130"/>
  <c r="AT11" i="130"/>
  <c r="AO11" i="130"/>
  <c r="AV11" i="130" s="1"/>
  <c r="AZ11" i="130" s="1"/>
  <c r="AN11" i="130"/>
  <c r="AL11" i="130"/>
  <c r="AJ11" i="130"/>
  <c r="AH11" i="130"/>
  <c r="AF11" i="130"/>
  <c r="AD11" i="130"/>
  <c r="AB11" i="130"/>
  <c r="Z11" i="130"/>
  <c r="X11" i="130"/>
  <c r="V11" i="130"/>
  <c r="T11" i="130"/>
  <c r="R11" i="130"/>
  <c r="P11" i="130"/>
  <c r="N11" i="130"/>
  <c r="L11" i="130"/>
  <c r="AP11" i="130" s="1"/>
  <c r="AT10" i="130"/>
  <c r="AO10" i="130"/>
  <c r="AN10" i="130"/>
  <c r="AL10" i="130"/>
  <c r="AJ10" i="130"/>
  <c r="AH10" i="130"/>
  <c r="AF10" i="130"/>
  <c r="AD10" i="130"/>
  <c r="AB10" i="130"/>
  <c r="Z10" i="130"/>
  <c r="X10" i="130"/>
  <c r="V10" i="130"/>
  <c r="T10" i="130"/>
  <c r="R10" i="130"/>
  <c r="P10" i="130"/>
  <c r="N10" i="130"/>
  <c r="L10" i="130"/>
  <c r="AP10" i="130" s="1"/>
  <c r="AW9" i="130"/>
  <c r="BA9" i="130" s="1"/>
  <c r="AU9" i="130"/>
  <c r="AT9" i="130"/>
  <c r="AO9" i="130"/>
  <c r="AV9" i="130" s="1"/>
  <c r="AZ9" i="130" s="1"/>
  <c r="AN9" i="130"/>
  <c r="AL9" i="130"/>
  <c r="AJ9" i="130"/>
  <c r="AH9" i="130"/>
  <c r="AF9" i="130"/>
  <c r="AD9" i="130"/>
  <c r="AB9" i="130"/>
  <c r="Z9" i="130"/>
  <c r="X9" i="130"/>
  <c r="V9" i="130"/>
  <c r="T9" i="130"/>
  <c r="R9" i="130"/>
  <c r="P9" i="130"/>
  <c r="N9" i="130"/>
  <c r="L9" i="130"/>
  <c r="AP9" i="130" s="1"/>
  <c r="AT8" i="130"/>
  <c r="AO8" i="130"/>
  <c r="AN8" i="130"/>
  <c r="AL8" i="130"/>
  <c r="AJ8" i="130"/>
  <c r="AH8" i="130"/>
  <c r="AF8" i="130"/>
  <c r="AD8" i="130"/>
  <c r="AB8" i="130"/>
  <c r="Z8" i="130"/>
  <c r="X8" i="130"/>
  <c r="V8" i="130"/>
  <c r="T8" i="130"/>
  <c r="R8" i="130"/>
  <c r="P8" i="130"/>
  <c r="N8" i="130"/>
  <c r="L8" i="130"/>
  <c r="AP8" i="130" s="1"/>
  <c r="AW7" i="130"/>
  <c r="BA7" i="130" s="1"/>
  <c r="AU7" i="130"/>
  <c r="AT7" i="130"/>
  <c r="AO7" i="130"/>
  <c r="AV7" i="130" s="1"/>
  <c r="AZ7" i="130" s="1"/>
  <c r="AN7" i="130"/>
  <c r="AL7" i="130"/>
  <c r="AJ7" i="130"/>
  <c r="AH7" i="130"/>
  <c r="AF7" i="130"/>
  <c r="AD7" i="130"/>
  <c r="AB7" i="130"/>
  <c r="Z7" i="130"/>
  <c r="X7" i="130"/>
  <c r="V7" i="130"/>
  <c r="T7" i="130"/>
  <c r="R7" i="130"/>
  <c r="P7" i="130"/>
  <c r="N7" i="130"/>
  <c r="L7" i="130"/>
  <c r="AP7" i="130" s="1"/>
  <c r="AT6" i="130"/>
  <c r="AO6" i="130"/>
  <c r="AN6" i="130"/>
  <c r="AL6" i="130"/>
  <c r="AJ6" i="130"/>
  <c r="AH6" i="130"/>
  <c r="AF6" i="130"/>
  <c r="AD6" i="130"/>
  <c r="AB6" i="130"/>
  <c r="Z6" i="130"/>
  <c r="X6" i="130"/>
  <c r="V6" i="130"/>
  <c r="T6" i="130"/>
  <c r="R6" i="130"/>
  <c r="P6" i="130"/>
  <c r="N6" i="130"/>
  <c r="L6" i="130"/>
  <c r="AP6" i="130" s="1"/>
  <c r="AW5" i="130"/>
  <c r="BA5" i="130" s="1"/>
  <c r="AU5" i="130"/>
  <c r="AT5" i="130"/>
  <c r="AO5" i="130"/>
  <c r="AV5" i="130" s="1"/>
  <c r="AZ5" i="130" s="1"/>
  <c r="AN5" i="130"/>
  <c r="AL5" i="130"/>
  <c r="AJ5" i="130"/>
  <c r="AH5" i="130"/>
  <c r="AF5" i="130"/>
  <c r="AD5" i="130"/>
  <c r="AB5" i="130"/>
  <c r="Z5" i="130"/>
  <c r="X5" i="130"/>
  <c r="V5" i="130"/>
  <c r="T5" i="130"/>
  <c r="R5" i="130"/>
  <c r="P5" i="130"/>
  <c r="N5" i="130"/>
  <c r="L5" i="130"/>
  <c r="AP5" i="130" s="1"/>
  <c r="W131" i="131" l="1"/>
  <c r="AX27" i="130"/>
  <c r="BB27" i="130" s="1"/>
  <c r="BC27" i="130" s="1"/>
  <c r="AX31" i="130"/>
  <c r="BB31" i="130" s="1"/>
  <c r="BC31" i="130" s="1"/>
  <c r="AX5" i="130"/>
  <c r="BB5" i="130" s="1"/>
  <c r="BC5" i="130" s="1"/>
  <c r="AY5" i="130"/>
  <c r="AW6" i="130"/>
  <c r="BA6" i="130" s="1"/>
  <c r="AU6" i="130"/>
  <c r="AV6" i="130"/>
  <c r="AZ6" i="130" s="1"/>
  <c r="AX7" i="130"/>
  <c r="BB7" i="130" s="1"/>
  <c r="BC7" i="130" s="1"/>
  <c r="AY7" i="130"/>
  <c r="AW8" i="130"/>
  <c r="BA8" i="130" s="1"/>
  <c r="AU8" i="130"/>
  <c r="AV8" i="130"/>
  <c r="AZ8" i="130" s="1"/>
  <c r="AX9" i="130"/>
  <c r="BB9" i="130" s="1"/>
  <c r="BC9" i="130" s="1"/>
  <c r="AY9" i="130"/>
  <c r="AW10" i="130"/>
  <c r="BA10" i="130" s="1"/>
  <c r="AU10" i="130"/>
  <c r="AV10" i="130"/>
  <c r="AZ10" i="130" s="1"/>
  <c r="AX11" i="130"/>
  <c r="BB11" i="130" s="1"/>
  <c r="BC11" i="130" s="1"/>
  <c r="AY11" i="130"/>
  <c r="AW12" i="130"/>
  <c r="BA12" i="130" s="1"/>
  <c r="AU12" i="130"/>
  <c r="AV12" i="130"/>
  <c r="AZ12" i="130" s="1"/>
  <c r="AX13" i="130"/>
  <c r="BB13" i="130" s="1"/>
  <c r="BC13" i="130" s="1"/>
  <c r="AY13" i="130"/>
  <c r="AW14" i="130"/>
  <c r="BA14" i="130" s="1"/>
  <c r="AU14" i="130"/>
  <c r="AV14" i="130"/>
  <c r="AZ14" i="130" s="1"/>
  <c r="AX15" i="130"/>
  <c r="BB15" i="130" s="1"/>
  <c r="BC15" i="130" s="1"/>
  <c r="AY15" i="130"/>
  <c r="AW16" i="130"/>
  <c r="BA16" i="130" s="1"/>
  <c r="AU16" i="130"/>
  <c r="AV16" i="130"/>
  <c r="AZ16" i="130" s="1"/>
  <c r="AX17" i="130"/>
  <c r="BB17" i="130" s="1"/>
  <c r="BC17" i="130" s="1"/>
  <c r="AY17" i="130"/>
  <c r="AW18" i="130"/>
  <c r="BA18" i="130" s="1"/>
  <c r="AU18" i="130"/>
  <c r="AV18" i="130"/>
  <c r="AZ18" i="130" s="1"/>
  <c r="AX19" i="130"/>
  <c r="BB19" i="130" s="1"/>
  <c r="BC19" i="130" s="1"/>
  <c r="AY19" i="130"/>
  <c r="AW20" i="130"/>
  <c r="BA20" i="130" s="1"/>
  <c r="AU20" i="130"/>
  <c r="AV20" i="130"/>
  <c r="AZ20" i="130" s="1"/>
  <c r="AX21" i="130"/>
  <c r="BB21" i="130" s="1"/>
  <c r="BC21" i="130" s="1"/>
  <c r="AY21" i="130"/>
  <c r="AW22" i="130"/>
  <c r="BA22" i="130" s="1"/>
  <c r="AU22" i="130"/>
  <c r="AV22" i="130"/>
  <c r="AZ22" i="130" s="1"/>
  <c r="AX23" i="130"/>
  <c r="BB23" i="130" s="1"/>
  <c r="BC23" i="130" s="1"/>
  <c r="AY23" i="130"/>
  <c r="AW24" i="130"/>
  <c r="BA24" i="130" s="1"/>
  <c r="AU24" i="130"/>
  <c r="AV24" i="130"/>
  <c r="AZ24" i="130" s="1"/>
  <c r="AX25" i="130"/>
  <c r="BB25" i="130" s="1"/>
  <c r="BC25" i="130" s="1"/>
  <c r="AY25" i="130"/>
  <c r="AW26" i="130"/>
  <c r="BA26" i="130" s="1"/>
  <c r="AU26" i="130"/>
  <c r="AV26" i="130"/>
  <c r="AZ26" i="130" s="1"/>
  <c r="AX29" i="130"/>
  <c r="BB29" i="130" s="1"/>
  <c r="BC29" i="130" s="1"/>
  <c r="AY27" i="130"/>
  <c r="AV28" i="130"/>
  <c r="AZ28" i="130" s="1"/>
  <c r="AP29" i="130"/>
  <c r="AY29" i="130"/>
  <c r="AV30" i="130"/>
  <c r="AZ30" i="130" s="1"/>
  <c r="AY31" i="130"/>
  <c r="AX32" i="130"/>
  <c r="BB32" i="130" s="1"/>
  <c r="BC32" i="130" s="1"/>
  <c r="AY32" i="130"/>
  <c r="AW33" i="130"/>
  <c r="BA33" i="130" s="1"/>
  <c r="AU33" i="130"/>
  <c r="AV33" i="130"/>
  <c r="AZ33" i="130" s="1"/>
  <c r="AP34" i="130"/>
  <c r="AX34" i="130"/>
  <c r="BB34" i="130" s="1"/>
  <c r="BC34" i="130" s="1"/>
  <c r="AY34" i="130"/>
  <c r="AW35" i="130"/>
  <c r="BA35" i="130" s="1"/>
  <c r="AU35" i="130"/>
  <c r="AV35" i="130"/>
  <c r="AZ35" i="130" s="1"/>
  <c r="AY36" i="130"/>
  <c r="AW37" i="130"/>
  <c r="BA37" i="130" s="1"/>
  <c r="AU37" i="130"/>
  <c r="AV37" i="130"/>
  <c r="AZ37" i="130" s="1"/>
  <c r="AP38" i="130"/>
  <c r="AX38" i="130"/>
  <c r="BB38" i="130" s="1"/>
  <c r="BC38" i="130" s="1"/>
  <c r="AY38" i="130"/>
  <c r="AW39" i="130"/>
  <c r="BA39" i="130" s="1"/>
  <c r="AU39" i="130"/>
  <c r="AV39" i="130"/>
  <c r="AZ39" i="130" s="1"/>
  <c r="AX40" i="130"/>
  <c r="BB40" i="130" s="1"/>
  <c r="BC40" i="130" s="1"/>
  <c r="AY40" i="130"/>
  <c r="AW41" i="130"/>
  <c r="BA41" i="130" s="1"/>
  <c r="AU41" i="130"/>
  <c r="AV41" i="130"/>
  <c r="AZ41" i="130" s="1"/>
  <c r="AP42" i="130"/>
  <c r="AX42" i="130"/>
  <c r="BB42" i="130" s="1"/>
  <c r="BC42" i="130" s="1"/>
  <c r="AY42" i="130"/>
  <c r="AW43" i="130"/>
  <c r="BA43" i="130" s="1"/>
  <c r="AU43" i="130"/>
  <c r="AV43" i="130"/>
  <c r="AZ43" i="130" s="1"/>
  <c r="AP44" i="130"/>
  <c r="AX44" i="130"/>
  <c r="BB44" i="130" s="1"/>
  <c r="BC44" i="130" s="1"/>
  <c r="AY44" i="130"/>
  <c r="AV45" i="130"/>
  <c r="AZ45" i="130" s="1"/>
  <c r="AW81" i="130"/>
  <c r="BA81" i="130" s="1"/>
  <c r="AU81" i="130"/>
  <c r="AV81" i="130"/>
  <c r="AZ81" i="130" s="1"/>
  <c r="AW83" i="130"/>
  <c r="BA83" i="130" s="1"/>
  <c r="AU83" i="130"/>
  <c r="AV83" i="130"/>
  <c r="AZ83" i="130" s="1"/>
  <c r="AW85" i="130"/>
  <c r="BA85" i="130" s="1"/>
  <c r="AU85" i="130"/>
  <c r="AV85" i="130"/>
  <c r="AZ85" i="130" s="1"/>
  <c r="AU28" i="130"/>
  <c r="AU30" i="130"/>
  <c r="AP33" i="130"/>
  <c r="AP35" i="130"/>
  <c r="AP37" i="130"/>
  <c r="AP39" i="130"/>
  <c r="AP41" i="130"/>
  <c r="AP43" i="130"/>
  <c r="AP45" i="130"/>
  <c r="AY45" i="130"/>
  <c r="AW46" i="130"/>
  <c r="BA46" i="130" s="1"/>
  <c r="AU46" i="130"/>
  <c r="AV46" i="130"/>
  <c r="AZ46" i="130" s="1"/>
  <c r="AX47" i="130"/>
  <c r="BB47" i="130" s="1"/>
  <c r="BC47" i="130" s="1"/>
  <c r="AY47" i="130"/>
  <c r="AW48" i="130"/>
  <c r="BA48" i="130" s="1"/>
  <c r="AU48" i="130"/>
  <c r="AV48" i="130"/>
  <c r="AZ48" i="130" s="1"/>
  <c r="AX49" i="130"/>
  <c r="BB49" i="130" s="1"/>
  <c r="BC49" i="130" s="1"/>
  <c r="AY49" i="130"/>
  <c r="AW50" i="130"/>
  <c r="BA50" i="130" s="1"/>
  <c r="AU50" i="130"/>
  <c r="AV50" i="130"/>
  <c r="AZ50" i="130" s="1"/>
  <c r="AP51" i="130"/>
  <c r="AX51" i="130"/>
  <c r="BB51" i="130" s="1"/>
  <c r="BC51" i="130" s="1"/>
  <c r="AW52" i="130"/>
  <c r="BA52" i="130" s="1"/>
  <c r="AU52" i="130"/>
  <c r="AV52" i="130"/>
  <c r="AZ52" i="130" s="1"/>
  <c r="AP53" i="130"/>
  <c r="AX53" i="130"/>
  <c r="BB53" i="130" s="1"/>
  <c r="BC53" i="130" s="1"/>
  <c r="AW54" i="130"/>
  <c r="BA54" i="130" s="1"/>
  <c r="AU54" i="130"/>
  <c r="AV54" i="130"/>
  <c r="AZ54" i="130" s="1"/>
  <c r="AP55" i="130"/>
  <c r="AX55" i="130"/>
  <c r="BB55" i="130" s="1"/>
  <c r="BC55" i="130" s="1"/>
  <c r="AW56" i="130"/>
  <c r="BA56" i="130" s="1"/>
  <c r="AU56" i="130"/>
  <c r="AV56" i="130"/>
  <c r="AZ56" i="130" s="1"/>
  <c r="AX57" i="130"/>
  <c r="BB57" i="130" s="1"/>
  <c r="BC57" i="130" s="1"/>
  <c r="AW58" i="130"/>
  <c r="BA58" i="130" s="1"/>
  <c r="AU58" i="130"/>
  <c r="AV58" i="130"/>
  <c r="AZ58" i="130" s="1"/>
  <c r="AX59" i="130"/>
  <c r="BB59" i="130" s="1"/>
  <c r="BC59" i="130" s="1"/>
  <c r="AW60" i="130"/>
  <c r="BA60" i="130" s="1"/>
  <c r="AU60" i="130"/>
  <c r="AV60" i="130"/>
  <c r="AZ60" i="130" s="1"/>
  <c r="AX61" i="130"/>
  <c r="BB61" i="130" s="1"/>
  <c r="BC61" i="130" s="1"/>
  <c r="AW62" i="130"/>
  <c r="BA62" i="130" s="1"/>
  <c r="AU62" i="130"/>
  <c r="AV62" i="130"/>
  <c r="AZ62" i="130" s="1"/>
  <c r="AP63" i="130"/>
  <c r="AX63" i="130"/>
  <c r="BB63" i="130" s="1"/>
  <c r="BC63" i="130" s="1"/>
  <c r="AW64" i="130"/>
  <c r="BA64" i="130" s="1"/>
  <c r="AU64" i="130"/>
  <c r="AV64" i="130"/>
  <c r="AZ64" i="130" s="1"/>
  <c r="AP65" i="130"/>
  <c r="AX65" i="130"/>
  <c r="BB65" i="130" s="1"/>
  <c r="BC65" i="130" s="1"/>
  <c r="AW66" i="130"/>
  <c r="BA66" i="130" s="1"/>
  <c r="AU66" i="130"/>
  <c r="AV66" i="130"/>
  <c r="AZ66" i="130" s="1"/>
  <c r="AP67" i="130"/>
  <c r="AX67" i="130"/>
  <c r="BB67" i="130" s="1"/>
  <c r="BC67" i="130" s="1"/>
  <c r="AW68" i="130"/>
  <c r="BA68" i="130" s="1"/>
  <c r="AU68" i="130"/>
  <c r="AV68" i="130"/>
  <c r="AZ68" i="130" s="1"/>
  <c r="AX69" i="130"/>
  <c r="BB69" i="130" s="1"/>
  <c r="BC69" i="130" s="1"/>
  <c r="AW70" i="130"/>
  <c r="BA70" i="130" s="1"/>
  <c r="AU70" i="130"/>
  <c r="AV70" i="130"/>
  <c r="AZ70" i="130" s="1"/>
  <c r="AX71" i="130"/>
  <c r="BB71" i="130" s="1"/>
  <c r="BC71" i="130" s="1"/>
  <c r="AW72" i="130"/>
  <c r="BA72" i="130" s="1"/>
  <c r="AU72" i="130"/>
  <c r="AV72" i="130"/>
  <c r="AZ72" i="130" s="1"/>
  <c r="AX73" i="130"/>
  <c r="BB73" i="130" s="1"/>
  <c r="BC73" i="130" s="1"/>
  <c r="AW74" i="130"/>
  <c r="BA74" i="130" s="1"/>
  <c r="AU74" i="130"/>
  <c r="AV74" i="130"/>
  <c r="AZ74" i="130" s="1"/>
  <c r="AX75" i="130"/>
  <c r="BB75" i="130" s="1"/>
  <c r="BC75" i="130" s="1"/>
  <c r="AW76" i="130"/>
  <c r="BA76" i="130" s="1"/>
  <c r="AU76" i="130"/>
  <c r="AV76" i="130"/>
  <c r="AZ76" i="130" s="1"/>
  <c r="AX77" i="130"/>
  <c r="BB77" i="130" s="1"/>
  <c r="BC77" i="130" s="1"/>
  <c r="AW78" i="130"/>
  <c r="BA78" i="130" s="1"/>
  <c r="AU78" i="130"/>
  <c r="AV78" i="130"/>
  <c r="AZ78" i="130" s="1"/>
  <c r="AP79" i="130"/>
  <c r="AY79" i="130"/>
  <c r="AX79" i="130"/>
  <c r="BB79" i="130" s="1"/>
  <c r="BC79" i="130" s="1"/>
  <c r="AX82" i="130"/>
  <c r="BB82" i="130" s="1"/>
  <c r="BC82" i="130" s="1"/>
  <c r="AY82" i="130"/>
  <c r="AP84" i="130"/>
  <c r="AX84" i="130"/>
  <c r="BB84" i="130" s="1"/>
  <c r="BC84" i="130" s="1"/>
  <c r="AY84" i="130"/>
  <c r="AP50" i="130"/>
  <c r="AP52" i="130"/>
  <c r="AP54" i="130"/>
  <c r="AP56" i="130"/>
  <c r="AP58" i="130"/>
  <c r="AP60" i="130"/>
  <c r="AP62" i="130"/>
  <c r="AP64" i="130"/>
  <c r="AP66" i="130"/>
  <c r="AP68" i="130"/>
  <c r="AP70" i="130"/>
  <c r="AP72" i="130"/>
  <c r="AP74" i="130"/>
  <c r="AP76" i="130"/>
  <c r="AP78" i="130"/>
  <c r="AY80" i="130"/>
  <c r="AY86" i="130"/>
  <c r="AW87" i="130"/>
  <c r="BA87" i="130" s="1"/>
  <c r="AU87" i="130"/>
  <c r="AV87" i="130"/>
  <c r="AZ87" i="130" s="1"/>
  <c r="AP88" i="130"/>
  <c r="AX88" i="130"/>
  <c r="BB88" i="130" s="1"/>
  <c r="BC88" i="130" s="1"/>
  <c r="AY88" i="130"/>
  <c r="AW89" i="130"/>
  <c r="BA89" i="130" s="1"/>
  <c r="AU89" i="130"/>
  <c r="AV89" i="130"/>
  <c r="AZ89" i="130" s="1"/>
  <c r="AY90" i="130"/>
  <c r="AW91" i="130"/>
  <c r="BA91" i="130" s="1"/>
  <c r="AU91" i="130"/>
  <c r="AV91" i="130"/>
  <c r="AZ91" i="130" s="1"/>
  <c r="AP92" i="130"/>
  <c r="AX92" i="130"/>
  <c r="BB92" i="130" s="1"/>
  <c r="BC92" i="130" s="1"/>
  <c r="AY92" i="130"/>
  <c r="AW93" i="130"/>
  <c r="BA93" i="130" s="1"/>
  <c r="AU93" i="130"/>
  <c r="AV93" i="130"/>
  <c r="AZ93" i="130" s="1"/>
  <c r="AX94" i="130"/>
  <c r="BB94" i="130" s="1"/>
  <c r="BC94" i="130" s="1"/>
  <c r="AY94" i="130"/>
  <c r="AW95" i="130"/>
  <c r="BA95" i="130" s="1"/>
  <c r="AU95" i="130"/>
  <c r="AV95" i="130"/>
  <c r="AZ95" i="130" s="1"/>
  <c r="AY96" i="130"/>
  <c r="AW97" i="130"/>
  <c r="BA97" i="130" s="1"/>
  <c r="AU97" i="130"/>
  <c r="AV97" i="130"/>
  <c r="AZ97" i="130" s="1"/>
  <c r="AX98" i="130"/>
  <c r="BB98" i="130" s="1"/>
  <c r="BC98" i="130" s="1"/>
  <c r="AY98" i="130"/>
  <c r="AW99" i="130"/>
  <c r="BA99" i="130" s="1"/>
  <c r="AU99" i="130"/>
  <c r="AV99" i="130"/>
  <c r="AZ99" i="130" s="1"/>
  <c r="AY100" i="130"/>
  <c r="AW101" i="130"/>
  <c r="BA101" i="130" s="1"/>
  <c r="AU101" i="130"/>
  <c r="AV101" i="130"/>
  <c r="AZ101" i="130" s="1"/>
  <c r="AP102" i="130"/>
  <c r="AX102" i="130"/>
  <c r="BB102" i="130" s="1"/>
  <c r="BC102" i="130" s="1"/>
  <c r="AY102" i="130"/>
  <c r="AW103" i="130"/>
  <c r="BA103" i="130" s="1"/>
  <c r="AU103" i="130"/>
  <c r="AV103" i="130"/>
  <c r="AZ103" i="130" s="1"/>
  <c r="AP104" i="130"/>
  <c r="AX104" i="130"/>
  <c r="BB104" i="130" s="1"/>
  <c r="BC104" i="130" s="1"/>
  <c r="AY104" i="130"/>
  <c r="AW105" i="130"/>
  <c r="BA105" i="130" s="1"/>
  <c r="AU105" i="130"/>
  <c r="AV105" i="130"/>
  <c r="AZ105" i="130" s="1"/>
  <c r="AY106" i="130"/>
  <c r="AW107" i="130"/>
  <c r="BA107" i="130" s="1"/>
  <c r="AU107" i="130"/>
  <c r="AV107" i="130"/>
  <c r="AZ107" i="130" s="1"/>
  <c r="AX108" i="130"/>
  <c r="BB108" i="130" s="1"/>
  <c r="BC108" i="130" s="1"/>
  <c r="AY108" i="130"/>
  <c r="AW109" i="130"/>
  <c r="BA109" i="130" s="1"/>
  <c r="AU109" i="130"/>
  <c r="AV109" i="130"/>
  <c r="AZ109" i="130" s="1"/>
  <c r="AX110" i="130"/>
  <c r="BB110" i="130" s="1"/>
  <c r="BC110" i="130" s="1"/>
  <c r="AY110" i="130"/>
  <c r="AW111" i="130"/>
  <c r="BA111" i="130" s="1"/>
  <c r="AU111" i="130"/>
  <c r="AV111" i="130"/>
  <c r="AZ111" i="130" s="1"/>
  <c r="AX113" i="130"/>
  <c r="BB113" i="130" s="1"/>
  <c r="BC113" i="130" s="1"/>
  <c r="AW114" i="130"/>
  <c r="BA114" i="130" s="1"/>
  <c r="AU114" i="130"/>
  <c r="AV114" i="130"/>
  <c r="AZ114" i="130" s="1"/>
  <c r="AP115" i="130"/>
  <c r="AX115" i="130"/>
  <c r="BB115" i="130" s="1"/>
  <c r="BC115" i="130" s="1"/>
  <c r="AY115" i="130"/>
  <c r="AP81" i="130"/>
  <c r="AP83" i="130"/>
  <c r="AP85" i="130"/>
  <c r="AP87" i="130"/>
  <c r="AP89" i="130"/>
  <c r="AP91" i="130"/>
  <c r="AP93" i="130"/>
  <c r="AP95" i="130"/>
  <c r="AP97" i="130"/>
  <c r="AP99" i="130"/>
  <c r="AP101" i="130"/>
  <c r="AP103" i="130"/>
  <c r="AP105" i="130"/>
  <c r="AP107" i="130"/>
  <c r="AP109" i="130"/>
  <c r="AP111" i="130"/>
  <c r="AY113" i="130"/>
  <c r="AW112" i="130"/>
  <c r="BA112" i="130" s="1"/>
  <c r="AU112" i="130"/>
  <c r="AP114" i="130"/>
  <c r="AV116" i="130"/>
  <c r="AZ116" i="130" s="1"/>
  <c r="AU117" i="130"/>
  <c r="AW117" i="130"/>
  <c r="BA117" i="130" s="1"/>
  <c r="AV118" i="130"/>
  <c r="AZ118" i="130" s="1"/>
  <c r="AU119" i="130"/>
  <c r="AW119" i="130"/>
  <c r="BA119" i="130" s="1"/>
  <c r="AV120" i="130"/>
  <c r="AZ120" i="130" s="1"/>
  <c r="AU121" i="130"/>
  <c r="AW121" i="130"/>
  <c r="BA121" i="130" s="1"/>
  <c r="AV122" i="130"/>
  <c r="AZ122" i="130" s="1"/>
  <c r="AU123" i="130"/>
  <c r="AW123" i="130"/>
  <c r="BA123" i="130" s="1"/>
  <c r="AV124" i="130"/>
  <c r="AZ124" i="130" s="1"/>
  <c r="AU125" i="130"/>
  <c r="AW125" i="130"/>
  <c r="BA125" i="130" s="1"/>
  <c r="AV126" i="130"/>
  <c r="AZ126" i="130" s="1"/>
  <c r="AU127" i="130"/>
  <c r="AW127" i="130"/>
  <c r="BA127" i="130" s="1"/>
  <c r="AV128" i="130"/>
  <c r="AZ128" i="130" s="1"/>
  <c r="AU116" i="130"/>
  <c r="AU118" i="130"/>
  <c r="AU120" i="130"/>
  <c r="AU122" i="130"/>
  <c r="AU124" i="130"/>
  <c r="AU126" i="130"/>
  <c r="AU128" i="130"/>
  <c r="AY126" i="130" l="1"/>
  <c r="AX126" i="130"/>
  <c r="BB126" i="130" s="1"/>
  <c r="BC126" i="130" s="1"/>
  <c r="AY118" i="130"/>
  <c r="AX118" i="130"/>
  <c r="BB118" i="130" s="1"/>
  <c r="BC118" i="130" s="1"/>
  <c r="AX127" i="130"/>
  <c r="BB127" i="130" s="1"/>
  <c r="BC127" i="130" s="1"/>
  <c r="AY127" i="130"/>
  <c r="AY128" i="130"/>
  <c r="AX128" i="130"/>
  <c r="BB128" i="130" s="1"/>
  <c r="BC128" i="130" s="1"/>
  <c r="AY124" i="130"/>
  <c r="AX124" i="130"/>
  <c r="BB124" i="130" s="1"/>
  <c r="BC124" i="130" s="1"/>
  <c r="AY120" i="130"/>
  <c r="AX120" i="130"/>
  <c r="BB120" i="130" s="1"/>
  <c r="BC120" i="130" s="1"/>
  <c r="AY116" i="130"/>
  <c r="AX116" i="130"/>
  <c r="BB116" i="130" s="1"/>
  <c r="BC116" i="130" s="1"/>
  <c r="AX125" i="130"/>
  <c r="BB125" i="130" s="1"/>
  <c r="BC125" i="130" s="1"/>
  <c r="AY125" i="130"/>
  <c r="AX121" i="130"/>
  <c r="BB121" i="130" s="1"/>
  <c r="BC121" i="130" s="1"/>
  <c r="AY121" i="130"/>
  <c r="AX117" i="130"/>
  <c r="BB117" i="130" s="1"/>
  <c r="BC117" i="130" s="1"/>
  <c r="AY117" i="130"/>
  <c r="AY114" i="130"/>
  <c r="AX114" i="130"/>
  <c r="BB114" i="130" s="1"/>
  <c r="BC114" i="130" s="1"/>
  <c r="AY111" i="130"/>
  <c r="AX111" i="130"/>
  <c r="BB111" i="130" s="1"/>
  <c r="BC111" i="130" s="1"/>
  <c r="AY107" i="130"/>
  <c r="AX107" i="130"/>
  <c r="BB107" i="130" s="1"/>
  <c r="BC107" i="130" s="1"/>
  <c r="AY105" i="130"/>
  <c r="AX105" i="130"/>
  <c r="BB105" i="130" s="1"/>
  <c r="BC105" i="130" s="1"/>
  <c r="AY103" i="130"/>
  <c r="AX103" i="130"/>
  <c r="BB103" i="130" s="1"/>
  <c r="BC103" i="130" s="1"/>
  <c r="AY101" i="130"/>
  <c r="AX101" i="130"/>
  <c r="BB101" i="130" s="1"/>
  <c r="BC101" i="130" s="1"/>
  <c r="AY99" i="130"/>
  <c r="AX99" i="130"/>
  <c r="BB99" i="130" s="1"/>
  <c r="BC99" i="130" s="1"/>
  <c r="AY93" i="130"/>
  <c r="AX93" i="130"/>
  <c r="BB93" i="130" s="1"/>
  <c r="BC93" i="130" s="1"/>
  <c r="AY91" i="130"/>
  <c r="AX91" i="130"/>
  <c r="BB91" i="130" s="1"/>
  <c r="BC91" i="130" s="1"/>
  <c r="AY89" i="130"/>
  <c r="AX89" i="130"/>
  <c r="BB89" i="130" s="1"/>
  <c r="BC89" i="130" s="1"/>
  <c r="AY87" i="130"/>
  <c r="AX87" i="130"/>
  <c r="BB87" i="130" s="1"/>
  <c r="BC87" i="130" s="1"/>
  <c r="AY78" i="130"/>
  <c r="AX78" i="130"/>
  <c r="BB78" i="130" s="1"/>
  <c r="BC78" i="130" s="1"/>
  <c r="AY76" i="130"/>
  <c r="AX76" i="130"/>
  <c r="BB76" i="130" s="1"/>
  <c r="BC76" i="130" s="1"/>
  <c r="AY74" i="130"/>
  <c r="AX74" i="130"/>
  <c r="BB74" i="130" s="1"/>
  <c r="BC74" i="130" s="1"/>
  <c r="AY72" i="130"/>
  <c r="AX72" i="130"/>
  <c r="BB72" i="130" s="1"/>
  <c r="BC72" i="130" s="1"/>
  <c r="AY70" i="130"/>
  <c r="AX70" i="130"/>
  <c r="BB70" i="130" s="1"/>
  <c r="BC70" i="130" s="1"/>
  <c r="AY68" i="130"/>
  <c r="AX68" i="130"/>
  <c r="BB68" i="130" s="1"/>
  <c r="BC68" i="130" s="1"/>
  <c r="AY64" i="130"/>
  <c r="AX64" i="130"/>
  <c r="BB64" i="130" s="1"/>
  <c r="BC64" i="130" s="1"/>
  <c r="AY54" i="130"/>
  <c r="AX54" i="130"/>
  <c r="BB54" i="130" s="1"/>
  <c r="BC54" i="130" s="1"/>
  <c r="AY50" i="130"/>
  <c r="AX50" i="130"/>
  <c r="BB50" i="130" s="1"/>
  <c r="BC50" i="130" s="1"/>
  <c r="AY46" i="130"/>
  <c r="AX46" i="130"/>
  <c r="BB46" i="130" s="1"/>
  <c r="BC46" i="130" s="1"/>
  <c r="AY30" i="130"/>
  <c r="AX30" i="130"/>
  <c r="BB30" i="130" s="1"/>
  <c r="BC30" i="130" s="1"/>
  <c r="AY83" i="130"/>
  <c r="AX83" i="130"/>
  <c r="BB83" i="130" s="1"/>
  <c r="BC83" i="130" s="1"/>
  <c r="AX45" i="130"/>
  <c r="BB45" i="130" s="1"/>
  <c r="BC45" i="130" s="1"/>
  <c r="AY39" i="130"/>
  <c r="AX39" i="130"/>
  <c r="BB39" i="130" s="1"/>
  <c r="BC39" i="130" s="1"/>
  <c r="AY37" i="130"/>
  <c r="AX37" i="130"/>
  <c r="BB37" i="130" s="1"/>
  <c r="BC37" i="130" s="1"/>
  <c r="AY35" i="130"/>
  <c r="AX35" i="130"/>
  <c r="BB35" i="130" s="1"/>
  <c r="BC35" i="130" s="1"/>
  <c r="AY33" i="130"/>
  <c r="AX33" i="130"/>
  <c r="BB33" i="130" s="1"/>
  <c r="BC33" i="130" s="1"/>
  <c r="AY26" i="130"/>
  <c r="AX26" i="130"/>
  <c r="BB26" i="130" s="1"/>
  <c r="BC26" i="130" s="1"/>
  <c r="AY22" i="130"/>
  <c r="AX22" i="130"/>
  <c r="BB22" i="130" s="1"/>
  <c r="BC22" i="130" s="1"/>
  <c r="AY18" i="130"/>
  <c r="AX18" i="130"/>
  <c r="BB18" i="130" s="1"/>
  <c r="BC18" i="130" s="1"/>
  <c r="AY14" i="130"/>
  <c r="AX14" i="130"/>
  <c r="BB14" i="130" s="1"/>
  <c r="BC14" i="130" s="1"/>
  <c r="AY10" i="130"/>
  <c r="AX10" i="130"/>
  <c r="BB10" i="130" s="1"/>
  <c r="BC10" i="130" s="1"/>
  <c r="AY6" i="130"/>
  <c r="AX6" i="130"/>
  <c r="BB6" i="130" s="1"/>
  <c r="BC6" i="130" s="1"/>
  <c r="AY122" i="130"/>
  <c r="AX122" i="130"/>
  <c r="BB122" i="130" s="1"/>
  <c r="BC122" i="130" s="1"/>
  <c r="AX123" i="130"/>
  <c r="BB123" i="130" s="1"/>
  <c r="BC123" i="130" s="1"/>
  <c r="AY123" i="130"/>
  <c r="AX119" i="130"/>
  <c r="BB119" i="130" s="1"/>
  <c r="BC119" i="130" s="1"/>
  <c r="AY119" i="130"/>
  <c r="AY112" i="130"/>
  <c r="AX112" i="130"/>
  <c r="BB112" i="130" s="1"/>
  <c r="BC112" i="130" s="1"/>
  <c r="AY109" i="130"/>
  <c r="AX109" i="130"/>
  <c r="BB109" i="130" s="1"/>
  <c r="BC109" i="130" s="1"/>
  <c r="AY97" i="130"/>
  <c r="AX97" i="130"/>
  <c r="BB97" i="130" s="1"/>
  <c r="BC97" i="130" s="1"/>
  <c r="AY95" i="130"/>
  <c r="AX95" i="130"/>
  <c r="BB95" i="130" s="1"/>
  <c r="BC95" i="130" s="1"/>
  <c r="AY66" i="130"/>
  <c r="AX66" i="130"/>
  <c r="BB66" i="130" s="1"/>
  <c r="BC66" i="130" s="1"/>
  <c r="AY62" i="130"/>
  <c r="AX62" i="130"/>
  <c r="BB62" i="130" s="1"/>
  <c r="BC62" i="130" s="1"/>
  <c r="AY60" i="130"/>
  <c r="AX60" i="130"/>
  <c r="BB60" i="130" s="1"/>
  <c r="BC60" i="130" s="1"/>
  <c r="AY58" i="130"/>
  <c r="AX58" i="130"/>
  <c r="BB58" i="130" s="1"/>
  <c r="BC58" i="130" s="1"/>
  <c r="AY56" i="130"/>
  <c r="AX56" i="130"/>
  <c r="BB56" i="130" s="1"/>
  <c r="BC56" i="130" s="1"/>
  <c r="AY52" i="130"/>
  <c r="AX52" i="130"/>
  <c r="BB52" i="130" s="1"/>
  <c r="BC52" i="130" s="1"/>
  <c r="AY48" i="130"/>
  <c r="AX48" i="130"/>
  <c r="BB48" i="130" s="1"/>
  <c r="BC48" i="130" s="1"/>
  <c r="AY28" i="130"/>
  <c r="AX28" i="130"/>
  <c r="BB28" i="130" s="1"/>
  <c r="BC28" i="130" s="1"/>
  <c r="AY85" i="130"/>
  <c r="AX85" i="130"/>
  <c r="BB85" i="130" s="1"/>
  <c r="BC85" i="130" s="1"/>
  <c r="AY81" i="130"/>
  <c r="AX81" i="130"/>
  <c r="BB81" i="130" s="1"/>
  <c r="BC81" i="130" s="1"/>
  <c r="AY43" i="130"/>
  <c r="AX43" i="130"/>
  <c r="BB43" i="130" s="1"/>
  <c r="BC43" i="130" s="1"/>
  <c r="AY41" i="130"/>
  <c r="AX41" i="130"/>
  <c r="BB41" i="130" s="1"/>
  <c r="BC41" i="130" s="1"/>
  <c r="AY24" i="130"/>
  <c r="AX24" i="130"/>
  <c r="BB24" i="130" s="1"/>
  <c r="BC24" i="130" s="1"/>
  <c r="AY20" i="130"/>
  <c r="AX20" i="130"/>
  <c r="BB20" i="130" s="1"/>
  <c r="BC20" i="130" s="1"/>
  <c r="AY16" i="130"/>
  <c r="AX16" i="130"/>
  <c r="BB16" i="130" s="1"/>
  <c r="BC16" i="130" s="1"/>
  <c r="AY12" i="130"/>
  <c r="AX12" i="130"/>
  <c r="BB12" i="130" s="1"/>
  <c r="BC12" i="130" s="1"/>
  <c r="AY8" i="130"/>
  <c r="AX8" i="130"/>
  <c r="BB8" i="130" s="1"/>
  <c r="BC8" i="130" s="1"/>
</calcChain>
</file>

<file path=xl/sharedStrings.xml><?xml version="1.0" encoding="utf-8"?>
<sst xmlns="http://schemas.openxmlformats.org/spreadsheetml/2006/main" count="1555" uniqueCount="380">
  <si>
    <t>ลำดับ</t>
  </si>
  <si>
    <t>ชื่อสถานศึกษา</t>
  </si>
  <si>
    <t>ตำบล</t>
  </si>
  <si>
    <t>อำเภอ/
กิ่งอำเภอ</t>
  </si>
  <si>
    <t>จังหวัด</t>
  </si>
  <si>
    <t>จำนวนครู</t>
  </si>
  <si>
    <t>จำนวนครู
- ขาด, +เกิน</t>
  </si>
  <si>
    <t xml:space="preserve"> -ขาด,
+เกิน
ร้อยละ</t>
  </si>
  <si>
    <t>อนุบาล 1</t>
  </si>
  <si>
    <t>อนุบาล 2</t>
  </si>
  <si>
    <t>ป.1</t>
  </si>
  <si>
    <t>ป.2</t>
  </si>
  <si>
    <t>ป.3</t>
  </si>
  <si>
    <t>ป.4</t>
  </si>
  <si>
    <t>ป.5</t>
  </si>
  <si>
    <t>ป.6</t>
  </si>
  <si>
    <t>ม.1</t>
  </si>
  <si>
    <t>ม.2</t>
  </si>
  <si>
    <t>ม.3</t>
  </si>
  <si>
    <t>ม.4</t>
  </si>
  <si>
    <t>ม.5</t>
  </si>
  <si>
    <t>ม.6</t>
  </si>
  <si>
    <t>รวม</t>
  </si>
  <si>
    <t>ตาม จ.18</t>
  </si>
  <si>
    <t>ตามเกณฑ์ ก.ค.ศ.</t>
  </si>
  <si>
    <t>นร.</t>
  </si>
  <si>
    <t>ห้อง</t>
  </si>
  <si>
    <t>ครู</t>
  </si>
  <si>
    <t>จำนวน</t>
  </si>
  <si>
    <t xml:space="preserve">ประเภทสถานศึกษา </t>
  </si>
  <si>
    <t>ระยะทาง
ร.ร. ถึงสพท.</t>
  </si>
  <si>
    <t>พื้นที่ตั้ง</t>
  </si>
  <si>
    <t>ร.ร. ที่มี
ลักษณะพิเศษ</t>
  </si>
  <si>
    <t>ปริมาณงานของสถานศึกษา (12)</t>
  </si>
  <si>
    <t>ผอ.</t>
  </si>
  <si>
    <t>รอง</t>
  </si>
  <si>
    <t>สังกัด</t>
  </si>
  <si>
    <t>อนุบาล 3</t>
  </si>
  <si>
    <t>ป.ปกติ</t>
  </si>
  <si>
    <t>ภ.ภูเขา</t>
  </si>
  <si>
    <t>ต.โครงการหนึ่งตำบลหนึ่งโรงเรียนคุณภาพ</t>
  </si>
  <si>
    <t>คลองกระแชง</t>
  </si>
  <si>
    <t>เมืองฯ</t>
  </si>
  <si>
    <t>เพชรบุรี</t>
  </si>
  <si>
    <t>ป.ประถมศึกษา</t>
  </si>
  <si>
    <t>2.เทศบาลเมือง</t>
  </si>
  <si>
    <t>ช่องสะแก</t>
  </si>
  <si>
    <t>4.อบต.</t>
  </si>
  <si>
    <t>ดอนยาง</t>
  </si>
  <si>
    <t>บ้านหนองมะขาม</t>
  </si>
  <si>
    <t>ธงชัย</t>
  </si>
  <si>
    <t>นาพันสาม</t>
  </si>
  <si>
    <t>ข.ขยายโอกาส</t>
  </si>
  <si>
    <t>บางจาก</t>
  </si>
  <si>
    <t>บางจาน</t>
  </si>
  <si>
    <t>บ้านกุ่ม</t>
  </si>
  <si>
    <t>โพพระ</t>
  </si>
  <si>
    <t>โพไร่หวาน</t>
  </si>
  <si>
    <t>ไร่ส้ม</t>
  </si>
  <si>
    <t>1.เทศบาลตำบล</t>
  </si>
  <si>
    <t>เวียงคอย</t>
  </si>
  <si>
    <t>สำมะโรง</t>
  </si>
  <si>
    <t>หนองขนาน</t>
  </si>
  <si>
    <t>หนองพลับ</t>
  </si>
  <si>
    <t>หนองโสน</t>
  </si>
  <si>
    <t>หัวสะพาน</t>
  </si>
  <si>
    <t>หาดเจ้าสำราญ</t>
  </si>
  <si>
    <t>เขาย้อย</t>
  </si>
  <si>
    <t>ทับคาง</t>
  </si>
  <si>
    <t>บางเค็ม</t>
  </si>
  <si>
    <t>สระพัง</t>
  </si>
  <si>
    <t>หนองชุมพล</t>
  </si>
  <si>
    <t xml:space="preserve">หนองชุมพล </t>
  </si>
  <si>
    <t>ชุมพลเหนือ</t>
  </si>
  <si>
    <t>หนองชุมพลเหนือ</t>
  </si>
  <si>
    <t>หนองปรง</t>
  </si>
  <si>
    <t>หนองปลาไหล</t>
  </si>
  <si>
    <t>ห้วยท่าช้าง</t>
  </si>
  <si>
    <t>ห้วยโรง</t>
  </si>
  <si>
    <t>ท่าตะคร้อ</t>
  </si>
  <si>
    <t>หนองหญ้าปล้อง</t>
  </si>
  <si>
    <t>ยางน้ำกลัดใต้</t>
  </si>
  <si>
    <t>ยางน้ำกลัดเหนือ</t>
  </si>
  <si>
    <t>ท่าแร้ง</t>
  </si>
  <si>
    <t>บ้านแหลม</t>
  </si>
  <si>
    <t>ท่าแร้งออก</t>
  </si>
  <si>
    <t>บางแก้ว</t>
  </si>
  <si>
    <t>บางขุนไทร</t>
  </si>
  <si>
    <t>บางครก</t>
  </si>
  <si>
    <t xml:space="preserve">บางตะบูน </t>
  </si>
  <si>
    <t>บางตะบูน</t>
  </si>
  <si>
    <t>บางตะบูนออก</t>
  </si>
  <si>
    <t>ปากทะเล</t>
  </si>
  <si>
    <t>แหลมผักเบี้ย</t>
  </si>
  <si>
    <t>สพป.เพชรบุรี เขต 1</t>
  </si>
  <si>
    <t>สพป.เพชรบุรี เขต 2</t>
  </si>
  <si>
    <t>สพป.เพชรบุรี เขต 3</t>
  </si>
  <si>
    <t>สพป.เพชรบุรี เขต 4</t>
  </si>
  <si>
    <t>สพป.เพชรบุรี เขต 5</t>
  </si>
  <si>
    <t>สพป.เพชรบุรี เขต 6</t>
  </si>
  <si>
    <t>สพป.เพชรบุรี เขต 7</t>
  </si>
  <si>
    <t>สพป.เพชรบุรี เขต 9</t>
  </si>
  <si>
    <t>สพป.เพชรบุรี เขต 10</t>
  </si>
  <si>
    <t>สพป.เพชรบุรี เขต 11</t>
  </si>
  <si>
    <t>สพป.เพชรบุรี เขต 12</t>
  </si>
  <si>
    <t>สพป.เพชรบุรี เขต 13</t>
  </si>
  <si>
    <t>สพป.เพชรบุรี เขต 14</t>
  </si>
  <si>
    <t>สพป.เพชรบุรี เขต 15</t>
  </si>
  <si>
    <t>สพป.เพชรบุรี เขต 16</t>
  </si>
  <si>
    <t>สพป.เพชรบุรี เขต 17</t>
  </si>
  <si>
    <t>สพป.เพชรบุรี เขต 18</t>
  </si>
  <si>
    <t>สพป.เพชรบุรี เขต 19</t>
  </si>
  <si>
    <t>สพป.เพชรบุรี เขต 21</t>
  </si>
  <si>
    <t>สพป.เพชรบุรี เขต 22</t>
  </si>
  <si>
    <t>สพป.เพชรบุรี เขต 23</t>
  </si>
  <si>
    <t>สพป.เพชรบุรี เขต 24</t>
  </si>
  <si>
    <t>สพป.เพชรบุรี เขต 25</t>
  </si>
  <si>
    <t>สพป.เพชรบุรี เขต 26</t>
  </si>
  <si>
    <t>สพป.เพชรบุรี เขต 27</t>
  </si>
  <si>
    <t>สพป.เพชรบุรี เขต 28</t>
  </si>
  <si>
    <t>สพป.เพชรบุรี เขต 29</t>
  </si>
  <si>
    <t>สพป.เพชรบุรี เขต 30</t>
  </si>
  <si>
    <t>สพป.เพชรบุรี เขต 31</t>
  </si>
  <si>
    <t>สพป.เพชรบุรี เขต 32</t>
  </si>
  <si>
    <t>สพป.เพชรบุรี เขต 33</t>
  </si>
  <si>
    <t>สพป.เพชรบุรี เขต 34</t>
  </si>
  <si>
    <t>สพป.เพชรบุรี เขต 35</t>
  </si>
  <si>
    <t>สพป.เพชรบุรี เขต 36</t>
  </si>
  <si>
    <t>สพป.เพชรบุรี เขต 37</t>
  </si>
  <si>
    <t>สพป.เพชรบุรี เขต 38</t>
  </si>
  <si>
    <t>สพป.เพชรบุรี เขต 39</t>
  </si>
  <si>
    <t>สพป.เพชรบุรี เขต 40</t>
  </si>
  <si>
    <t>สพป.เพชรบุรี เขต 41</t>
  </si>
  <si>
    <t>สพป.เพชรบุรี เขต 42</t>
  </si>
  <si>
    <t>สพป.เพชรบุรี เขต 43</t>
  </si>
  <si>
    <t>สพป.เพชรบุรี เขต 44</t>
  </si>
  <si>
    <t>สพป.เพชรบุรี เขต 45</t>
  </si>
  <si>
    <t>สพป.เพชรบุรี เขต 46</t>
  </si>
  <si>
    <t>สพป.เพชรบุรี เขต 47</t>
  </si>
  <si>
    <t>สพป.เพชรบุรี เขต 48</t>
  </si>
  <si>
    <t>สพป.เพชรบุรี เขต 49</t>
  </si>
  <si>
    <t>สพป.เพชรบุรี เขต 50</t>
  </si>
  <si>
    <t>สพป.เพชรบุรี เขต 51</t>
  </si>
  <si>
    <t>สพป.เพชรบุรี เขต 52</t>
  </si>
  <si>
    <t>สพป.เพชรบุรี เขต 53</t>
  </si>
  <si>
    <t>สพป.เพชรบุรี เขต 54</t>
  </si>
  <si>
    <t>สพป.เพชรบุรี เขต 55</t>
  </si>
  <si>
    <t>สพป.เพชรบุรี เขต 56</t>
  </si>
  <si>
    <t>สพป.เพชรบุรี เขต 57</t>
  </si>
  <si>
    <t>สพป.เพชรบุรี เขต 58</t>
  </si>
  <si>
    <t>สพป.เพชรบุรี เขต 59</t>
  </si>
  <si>
    <t>สพป.เพชรบุรี เขต 60</t>
  </si>
  <si>
    <t>สพป.เพชรบุรี เขต 61</t>
  </si>
  <si>
    <t>สพป.เพชรบุรี เขต 62</t>
  </si>
  <si>
    <t>สพป.เพชรบุรี เขต 63</t>
  </si>
  <si>
    <t>สพป.เพชรบุรี เขต 64</t>
  </si>
  <si>
    <t>สพป.เพชรบุรี เขต 65</t>
  </si>
  <si>
    <t>สพป.เพชรบุรี เขต 66</t>
  </si>
  <si>
    <t>สพป.เพชรบุรี เขต 67</t>
  </si>
  <si>
    <t>สพป.เพชรบุรี เขต 68</t>
  </si>
  <si>
    <t>สพป.เพชรบุรี เขต 69</t>
  </si>
  <si>
    <t>สพป.เพชรบุรี เขต 70</t>
  </si>
  <si>
    <t>สพป.เพชรบุรี เขต 71</t>
  </si>
  <si>
    <t>สพป.เพชรบุรี เขต 72</t>
  </si>
  <si>
    <t>สพป.เพชรบุรี เขต 73</t>
  </si>
  <si>
    <t>สพป.เพชรบุรี เขต 74</t>
  </si>
  <si>
    <t>สพป.เพชรบุรี เขต 75</t>
  </si>
  <si>
    <t>สพป.เพชรบุรี เขต 76</t>
  </si>
  <si>
    <t>สพป.เพชรบุรี เขต 77</t>
  </si>
  <si>
    <t>สพป.เพชรบุรี เขต 78</t>
  </si>
  <si>
    <t>สพป.เพชรบุรี เขต 79</t>
  </si>
  <si>
    <t>สพป.เพชรบุรี เขต 80</t>
  </si>
  <si>
    <t>สพป.เพชรบุรี เขต 81</t>
  </si>
  <si>
    <t>สพป.เพชรบุรี เขต 82</t>
  </si>
  <si>
    <t>สพป.เพชรบุรี เขต 83</t>
  </si>
  <si>
    <t>สพป.เพชรบุรี เขต 84</t>
  </si>
  <si>
    <t>สพป.เพชรบุรี เขต 85</t>
  </si>
  <si>
    <t>สพป.เพชรบุรี เขต 86</t>
  </si>
  <si>
    <t>สพป.เพชรบุรี เขต 87</t>
  </si>
  <si>
    <t>สพป.เพชรบุรี เขต 88</t>
  </si>
  <si>
    <t>สพป.เพชรบุรี เขต 89</t>
  </si>
  <si>
    <t>สพป.เพชรบุรี เขต 90</t>
  </si>
  <si>
    <t>สพป.เพชรบุรี เขต 91</t>
  </si>
  <si>
    <t>สพป.เพชรบุรี เขต 92</t>
  </si>
  <si>
    <t>สพป.เพชรบุรี เขต 93</t>
  </si>
  <si>
    <t>หมายเหตุ</t>
  </si>
  <si>
    <t>มีตัว</t>
  </si>
  <si>
    <t>ตำแหน่งว่าง</t>
  </si>
  <si>
    <t>อัตรจ้าง</t>
  </si>
  <si>
    <t xml:space="preserve">   </t>
  </si>
  <si>
    <t xml:space="preserve">  </t>
  </si>
  <si>
    <t>ที่  ศธ  04104/</t>
  </si>
  <si>
    <t xml:space="preserve">     </t>
  </si>
  <si>
    <r>
      <t xml:space="preserve">                                     </t>
    </r>
    <r>
      <rPr>
        <sz val="15"/>
        <rFont val="TH SarabunIT๙"/>
        <family val="2"/>
      </rPr>
      <t>สำนักงานเขตพื้นที่การศึกษาประถมศึกษา</t>
    </r>
  </si>
  <si>
    <r>
      <t xml:space="preserve">      เพชรบุรี เขต 1</t>
    </r>
    <r>
      <rPr>
        <sz val="16"/>
        <rFont val="TH SarabunIT๙"/>
        <family val="2"/>
      </rPr>
      <t xml:space="preserve"> ถนนคีรีรัถยา  ตำบลธงชัย</t>
    </r>
  </si>
  <si>
    <t xml:space="preserve">     อ.เมืองฯ  จ.เพชรบุรี  76000</t>
  </si>
  <si>
    <t xml:space="preserve">                        กรกฎาคม   2564</t>
  </si>
  <si>
    <t>เรื่อง   เชิญประชุมคณะกรรมการบริหารอัตรากำลังข้าราชการครูและบุคลากรทางการศึกษา</t>
  </si>
  <si>
    <t>เรียน    คณะกรรมการบริหารอัตรากำลังฯ</t>
  </si>
  <si>
    <t xml:space="preserve">สิ่งที่ส่งมาด้วย  </t>
  </si>
  <si>
    <t xml:space="preserve">คำสั่งสำนักงานเขตพื้นที่การศึกษาประถมศึกษาเพชรบุรี เขต 1 </t>
  </si>
  <si>
    <t>จำนวน  1  ชุด</t>
  </si>
  <si>
    <t>ด้วยสำนักงานเขตพื้นที่การศึกษาประถมศึกษาเพชรบุรี เขต 1  จะประชุมคณะกรรมการบริหาร</t>
  </si>
  <si>
    <t>อัตรากำลังข้าราชการครูและบุคลากรทางการศึกษา ในวันที่  27 กรกฎาคม 2564 เวลา  13.00 น. ณ ห้องประชุม</t>
  </si>
  <si>
    <t>เพชรพิพัฒน์ สำนักงานเขตพื้นที่การศึกษาประถมศึกษาเพชรบุรี เขต 1 ขอเรียนเชิญท่านเข้าร่วมประชุมตามวันและ</t>
  </si>
  <si>
    <t>เวลาดังกล่าว</t>
  </si>
  <si>
    <t xml:space="preserve">                   จึงเรียนมาเพื่อทราบ</t>
  </si>
  <si>
    <t xml:space="preserve">           ขอแสดงความนับถือ</t>
  </si>
  <si>
    <t>กลุ่มบริหารงานบุคคล</t>
  </si>
  <si>
    <t>โทร. 0-3246-6966</t>
  </si>
  <si>
    <t>โทรสาร  0-3242-6966</t>
  </si>
  <si>
    <t xml:space="preserve">ที่  ศธ  04104/                     </t>
  </si>
  <si>
    <t xml:space="preserve">      </t>
  </si>
  <si>
    <t>สำนักงานเขตพื้นที่การศึกษาประถมศึกษา</t>
  </si>
  <si>
    <t>เพชรบุรี เขต 1</t>
  </si>
  <si>
    <t>ถนนคีรีรัถยา ตำบลธงชัย</t>
  </si>
  <si>
    <t xml:space="preserve">อำเภอเมืองฯ จังหวัดเพชรบุรี  76000   </t>
  </si>
  <si>
    <t>เรื่อง   การกำหนดอัตรากำลังครูสายงานการสอนในสถานศึกษาที่มีนักเรียนตั้งแต่ 1-40 คน</t>
  </si>
  <si>
    <t>เรียน   ศึกษาธิการจังหวัดเพชรบุรี</t>
  </si>
  <si>
    <t>สิ่งที่ส่งมาด้วย  ข้อมูลจำนวนนักเรียน</t>
  </si>
  <si>
    <t>จำนวน 1 ชุด</t>
  </si>
  <si>
    <t>ด้วยสำนักงานเขตพื้นที่การศึกษาประถมศึกษาเพชรบุรี เขต 1  จะดำเนินการกำหนดอัตรากำลังครู</t>
  </si>
  <si>
    <t>สายงานการสอนในสถานศึกษาที่มีนักเรียนตั้งแต่ 1-40 คน ในสังกัด จำนวน  19  โรงเรียน ตามเกณฑ์ที่ ก.ค.ศ.</t>
  </si>
  <si>
    <t>กำหนด รายละเอียดตามสิ่งที่ส่งมาด้วย</t>
  </si>
  <si>
    <t>จึงเรียนมาเพื่อโปรดพิจารณาและดำเนินการต่อไป</t>
  </si>
  <si>
    <t xml:space="preserve"> ขอแสดงความนับถือ</t>
  </si>
  <si>
    <t>โทร. 0-3242-6966</t>
  </si>
  <si>
    <t>โทรสาร 0-3242-6966</t>
  </si>
  <si>
    <t>นิคมสร้างตนเองเขื่อนเพชร (พิบูลสงเคราะห์๑)</t>
  </si>
  <si>
    <t>บ้านหุบกะพง</t>
  </si>
  <si>
    <t>บ้านหนองยาว ( ราษฎร์สามัคคีรังสรรค์ )</t>
  </si>
  <si>
    <t>ชาวไร่</t>
  </si>
  <si>
    <t>บ้านร่องระกำ</t>
  </si>
  <si>
    <t>บ้านหนองเผาถ่าน (ประชาประสิทธิ์)</t>
  </si>
  <si>
    <t>บ้านดอนขุนห้วย</t>
  </si>
  <si>
    <t>บ้านนายาง (วิเทศปริยัติราษฎร์รังสรรค์)</t>
  </si>
  <si>
    <t>บ้านดอน</t>
  </si>
  <si>
    <t>บ้านเนินทราย</t>
  </si>
  <si>
    <t>บ้านบางเกตุ</t>
  </si>
  <si>
    <t>บ้านบางเก่า</t>
  </si>
  <si>
    <t>วัดโตนดหลวง (สุขประสิทธิ์วิทยา)</t>
  </si>
  <si>
    <t>บ้านทุ่งขาม</t>
  </si>
  <si>
    <t>บ้านโป่งแย้</t>
  </si>
  <si>
    <t>บ้านไร่ใหม่พัฒนา</t>
  </si>
  <si>
    <t>บ้านรางจิก</t>
  </si>
  <si>
    <t>บ้านหนองเขื่อน</t>
  </si>
  <si>
    <t>วัดช้างแทงกระจาด (จันทร์จำนง)</t>
  </si>
  <si>
    <t>บ้านดอนมะกอก</t>
  </si>
  <si>
    <t>บ้านอ่างหิน</t>
  </si>
  <si>
    <t>บ้านบ่อไร่ (ร่วมจิตอนุกูล)</t>
  </si>
  <si>
    <t>วัดหนองศาลา (ธรรมกรประสาท)</t>
  </si>
  <si>
    <t>บ้านบ่อหลวง</t>
  </si>
  <si>
    <t>บ้านพุหวาย</t>
  </si>
  <si>
    <t>บ้านหนองขาม</t>
  </si>
  <si>
    <t>บ้านท่ามะริด</t>
  </si>
  <si>
    <t>บ้านทุ่งโป่ง</t>
  </si>
  <si>
    <t>บ้านโพรงเข้</t>
  </si>
  <si>
    <t>บ้านยางชุม</t>
  </si>
  <si>
    <t>บ้านสารเห็ด</t>
  </si>
  <si>
    <t>บ้านหนองเขาอ่อน</t>
  </si>
  <si>
    <t>บ้านเขากระปุก</t>
  </si>
  <si>
    <t>บ้านโป่งเกตุ</t>
  </si>
  <si>
    <t>บ้านหนองคอไก่</t>
  </si>
  <si>
    <t>บ้านหนองตาฉาว (จตฺตราษฎร์บำรุง)</t>
  </si>
  <si>
    <t>บ้านเขาอ่างแก้ว</t>
  </si>
  <si>
    <t>บ้านหนองโรง</t>
  </si>
  <si>
    <t>บ้านสระพระ</t>
  </si>
  <si>
    <t>บ้านหนองขานาง</t>
  </si>
  <si>
    <t>เขื่อนเพชร (ชลประทานสงเคราะห์)</t>
  </si>
  <si>
    <t>วัดเขื่อนเพชร (วชิรเวทประชาสรรค์)</t>
  </si>
  <si>
    <t>วัดท่าขาม (สะเทื้อนราษฎร์อุปถัมภ์)</t>
  </si>
  <si>
    <t>วัดท่าคอย (สกุณอุปถัมภ์)</t>
  </si>
  <si>
    <t>บ้านท่าไม้รวก</t>
  </si>
  <si>
    <t>บ้านท่าลาว (พัชรศาสน์ราษฎร์นุเคราะห์)</t>
  </si>
  <si>
    <t>บ้านหนองชุมแสง (พัชรศาสน์ราษฎร์นุเคราะห์)</t>
  </si>
  <si>
    <t>บ้านหนองเตียน</t>
  </si>
  <si>
    <t>วัดพระพุทธบาทเขาลูกช้าง (พิพิธพัฒนานุเคราะห์)</t>
  </si>
  <si>
    <t>บ้านท่ากระเทียม</t>
  </si>
  <si>
    <t>บ้านท่ายาง (ประชาสรรค์)</t>
  </si>
  <si>
    <t>บ้านหนองแขม</t>
  </si>
  <si>
    <t>วัดเขากระจิว มิตรภาพที่ 103</t>
  </si>
  <si>
    <t>บ้านหนองบ้วย</t>
  </si>
  <si>
    <t>สหกรณ์บำรุงวิทย์</t>
  </si>
  <si>
    <t>บ้านหนองน้ำถ่าย</t>
  </si>
  <si>
    <t>วัดเขาปากช่อง</t>
  </si>
  <si>
    <t>วัดท่าเหว</t>
  </si>
  <si>
    <t>บ้านในดง</t>
  </si>
  <si>
    <t>บ้านดอนเตาอิฐ</t>
  </si>
  <si>
    <t>วัดตาลกง (ธรรมศรียาทร)</t>
  </si>
  <si>
    <t>วัดมาบปลาเค้า (ธรรมโชติผดุง)</t>
  </si>
  <si>
    <t>บ้านท่าโล้</t>
  </si>
  <si>
    <t>วัดวังไคร้(วชิรานุกูลประชาสรรค์)</t>
  </si>
  <si>
    <t>บ้านท่าหัวลบ</t>
  </si>
  <si>
    <t>บ้านแม่ประจันต์</t>
  </si>
  <si>
    <t>บ้านหนองเกตุ</t>
  </si>
  <si>
    <t>บ้านหันตะเภา</t>
  </si>
  <si>
    <t>วัดหนองบัว</t>
  </si>
  <si>
    <t>วัดหนองจอก (ศรีสรรค์พานิช)</t>
  </si>
  <si>
    <t>วัดศาลาเขื่อน (อุภัยเพชร)</t>
  </si>
  <si>
    <t>วัดอินจำปา (มงคลคุรุราษฎร์)</t>
  </si>
  <si>
    <t>วัดม่วงงาม</t>
  </si>
  <si>
    <t>วัดถ้ำรงค์ (ผ่านผดุง)</t>
  </si>
  <si>
    <t>วัดโพธิ์กรุ (ผินผดุง)</t>
  </si>
  <si>
    <t>วัดเขาทะโมน (เรือนวงศ์ทองศรี)</t>
  </si>
  <si>
    <t>วัดท่าศาลาราม (เรือนบุญนาคาลัย)</t>
  </si>
  <si>
    <t>วัดจันทาราม (เติมไลราษฎร์อนุเคราะห์)</t>
  </si>
  <si>
    <t>บ้านดงห้วยหลวง</t>
  </si>
  <si>
    <t>วัดลาดศรัทธาราม (สำนักงานสลากกินแบ่งสงเคราะห์ 128)</t>
  </si>
  <si>
    <t>วัดกุ่ม (เรือนพูนพิทยา)</t>
  </si>
  <si>
    <t>วัดหนองกาทอง (ม่วงนิรมิต)</t>
  </si>
  <si>
    <t>วัดดอนกอก (ล้วนประชาสรรค์)</t>
  </si>
  <si>
    <t>บ้านแหลมทอง</t>
  </si>
  <si>
    <t>บ้านไร่โคก (อินทร์ประชาสรรค์)</t>
  </si>
  <si>
    <t>บ้านไร่ถิ่นน้อย (อาจอำรุง)</t>
  </si>
  <si>
    <t>บ้านหนองไก่เถื่อน</t>
  </si>
  <si>
    <t>วัดบ่อบุญ (จารุราษฎร์บำรุง)</t>
  </si>
  <si>
    <t>บ้านลาดโพธิ์ (สุทธิราษฎร์รังสรรค์)</t>
  </si>
  <si>
    <t>วัดห้วยเสือ (มงคลประชาสรรค์)</t>
  </si>
  <si>
    <t>วัดหว้า</t>
  </si>
  <si>
    <t>วัดช่อม่วง</t>
  </si>
  <si>
    <t>บ้านซ่อง(ประชากรบำรุง)</t>
  </si>
  <si>
    <t>บ้านโป่งสลอด</t>
  </si>
  <si>
    <t>วัดโพธิ์ลอย (เรือนวงษ์ผดุง)</t>
  </si>
  <si>
    <t>บ้านหนองโสน (รัฐราษฎร์บำรุง)</t>
  </si>
  <si>
    <t>บ้านพุตุม</t>
  </si>
  <si>
    <t>บ้านหนองจอก(อุดมธรรมอุปถัมภ์)</t>
  </si>
  <si>
    <t>วัดหนองแก (กล่อมวิทยาคาร)</t>
  </si>
  <si>
    <t>ชลประทานแก่งกระจาน</t>
  </si>
  <si>
    <t>บ้านวังนางนวล</t>
  </si>
  <si>
    <t>บ้านตะเคียนงาม</t>
  </si>
  <si>
    <t>บ้านน้ำทรัพย์</t>
  </si>
  <si>
    <t>บ้านต้นเกด</t>
  </si>
  <si>
    <t>บ้านแม่คะเมย</t>
  </si>
  <si>
    <t>บ้านพุเข็ม</t>
  </si>
  <si>
    <t>บ้านเขากลิ้ง</t>
  </si>
  <si>
    <t>บ้านหนองหงษ์</t>
  </si>
  <si>
    <t>บ้านท่าเรือ (ประสาทอนุสรณ์)</t>
  </si>
  <si>
    <t>บ้านป่าเด็ง</t>
  </si>
  <si>
    <t>บ้านมะขามโพรง</t>
  </si>
  <si>
    <t>บ้านห้วยกวางจริง</t>
  </si>
  <si>
    <t>บ้านหนองมะกอก</t>
  </si>
  <si>
    <t>บ้านหนองสะแก</t>
  </si>
  <si>
    <t>บ้านซ่อง</t>
  </si>
  <si>
    <t>บ้านทุ่งเคล็ด</t>
  </si>
  <si>
    <t>บ้านห้วยปลาดุก</t>
  </si>
  <si>
    <t>อ.ฮ.ลิงค์ (ในพระอุปถัมภ์สมเด็จพระศรีนครินทราบรมราชชนนี)</t>
  </si>
  <si>
    <t>บ้านสองพี่น้อง (สายปัญญาสมาคมในพระบรมราชินูปถัมภ์)</t>
  </si>
  <si>
    <t>บ้านหนองปืนแตก</t>
  </si>
  <si>
    <t>บ้านด่านโง</t>
  </si>
  <si>
    <t>บ้านห้วยไผ่</t>
  </si>
  <si>
    <t>บ้านพุสวรรค์</t>
  </si>
  <si>
    <t>เกษียณปี 65
(บร.+ครู)</t>
  </si>
  <si>
    <t>คู่พัฒนาอินทรีอาสา (ป่าเด็ง)</t>
  </si>
  <si>
    <t>คู่พัฒนาห้วยโสก (ป่าเด็ง)</t>
  </si>
  <si>
    <t>ตชด. โป่งลึก (อ.ฮ.ลิงค์)</t>
  </si>
  <si>
    <t>ครูขั้นวิกฤต</t>
  </si>
  <si>
    <t>พรก</t>
  </si>
  <si>
    <t>ประเภทสถานศึกษา</t>
  </si>
  <si>
    <t>นิคมสร้างตนเองเขื่อนเพชรฯ</t>
  </si>
  <si>
    <t>บ้านหนองยาวฯ ( ราษฎร์สามัคคีรังสรรค์ )</t>
  </si>
  <si>
    <t>พ.พระราชดำริ</t>
  </si>
  <si>
    <t>ภ.บนภูเขา</t>
  </si>
  <si>
    <t>บ.บนเกาะ</t>
  </si>
  <si>
    <t>ช.ชายแดน</t>
  </si>
  <si>
    <t>รวมทั้งสิ้น</t>
  </si>
  <si>
    <t>ลำดับที่</t>
  </si>
  <si>
    <t>คปร.</t>
  </si>
  <si>
    <t xml:space="preserve"> ว16 </t>
  </si>
  <si>
    <t>ว 16</t>
  </si>
  <si>
    <t>ว.16</t>
  </si>
  <si>
    <t>ว.16 1ตำแหน่ง</t>
  </si>
  <si>
    <t xml:space="preserve">ว.16 </t>
  </si>
  <si>
    <t xml:space="preserve"> ว.16</t>
  </si>
  <si>
    <t>ว.16 1 ตำแหน่ง</t>
  </si>
  <si>
    <t>ร.ร. เกินเกณฑ์ เกษียณ 65 1 อัตรา</t>
  </si>
  <si>
    <t>คณิต วิทย์</t>
  </si>
  <si>
    <t>รวมขาดเกิน ครู</t>
  </si>
  <si>
    <t>ข้อมูลจำนวนครูตาม จ. 18 ตามเกณฑ์ที่ ก.ค.ศ.กำหนด (จำนวนนักเรียน 10 มิ.ย. 2565)
และปริมาณสถานศึกษาประกอบวางแผนอัตรากำลังข้าราชการครูฯ สพป.เพชรบุรี เขต 2 (ปรับ 30 มิ.ย. 2565)</t>
  </si>
  <si>
    <t>ว 16 ตัดมาจาก เขาลูกช้าง</t>
  </si>
  <si>
    <t>ปริมาณของสถานศึกษาประกอบวางแผนอัตรากำลังครู สพป.เพชรบุรี เขต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</si>
</sst>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\(0\)"/>
  </numFmts>
  <fonts count="17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0"/>
      <name val="Arial"/>
      <family val="2"/>
    </font>
    <font>
      <sz val="11"/>
      <color theme="1"/>
      <name val="Tahoma"/>
      <family val="2"/>
      <scheme val="minor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sz val="16"/>
      <name val="Cordia New"/>
      <family val="2"/>
    </font>
    <font>
      <sz val="16"/>
      <color theme="1"/>
      <name val="TH SarabunPSK"/>
      <family val="2"/>
    </font>
    <font>
      <b/>
      <sz val="16"/>
      <color rgb="FFFFFF00"/>
      <name val="TH SarabunPSK"/>
      <family val="2"/>
    </font>
    <font>
      <sz val="16"/>
      <name val="TH SarabunIT๙"/>
      <family val="2"/>
    </font>
    <font>
      <sz val="8"/>
      <name val="TH SarabunIT๙"/>
      <family val="2"/>
    </font>
    <font>
      <sz val="15"/>
      <name val="TH SarabunIT๙"/>
      <family val="2"/>
    </font>
    <font>
      <sz val="16"/>
      <color rgb="FFFF0000"/>
      <name val="TH SarabunPSK"/>
      <family val="2"/>
    </font>
    <font>
      <sz val="14"/>
      <name val="TH SarabunPSK"/>
      <family val="2"/>
    </font>
    <font>
      <sz val="14"/>
      <color rgb="FFFF0000"/>
      <name val="TH SarabunPSK"/>
      <family val="2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CD0D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3" fillId="0" borderId="0"/>
    <xf numFmtId="0" fontId="2" fillId="0" borderId="0"/>
    <xf numFmtId="0" fontId="4" fillId="0" borderId="0"/>
    <xf numFmtId="0" fontId="1" fillId="0" borderId="0"/>
    <xf numFmtId="0" fontId="2" fillId="0" borderId="0"/>
  </cellStyleXfs>
  <cellXfs count="331">
    <xf numFmtId="0" fontId="0" fillId="0" borderId="0" xfId="0"/>
    <xf numFmtId="0" fontId="6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5" fillId="8" borderId="3" xfId="2" applyFont="1" applyFill="1" applyBorder="1" applyAlignment="1">
      <alignment horizontal="center" vertical="center"/>
    </xf>
    <xf numFmtId="0" fontId="5" fillId="0" borderId="9" xfId="2" applyFont="1" applyFill="1" applyBorder="1" applyAlignment="1">
      <alignment horizontal="center" vertical="center"/>
    </xf>
    <xf numFmtId="0" fontId="5" fillId="11" borderId="9" xfId="2" applyFont="1" applyFill="1" applyBorder="1" applyAlignment="1">
      <alignment horizontal="center" vertical="center"/>
    </xf>
    <xf numFmtId="0" fontId="5" fillId="10" borderId="9" xfId="2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 vertical="center" wrapText="1"/>
    </xf>
    <xf numFmtId="0" fontId="7" fillId="0" borderId="7" xfId="2" applyFont="1" applyFill="1" applyBorder="1" applyAlignment="1">
      <alignment horizontal="center" vertical="center" wrapText="1"/>
    </xf>
    <xf numFmtId="0" fontId="6" fillId="0" borderId="11" xfId="2" applyFont="1" applyBorder="1" applyAlignment="1">
      <alignment horizontal="center" shrinkToFit="1"/>
    </xf>
    <xf numFmtId="0" fontId="6" fillId="8" borderId="11" xfId="1" applyFont="1" applyFill="1" applyBorder="1" applyAlignment="1">
      <alignment horizontal="center"/>
    </xf>
    <xf numFmtId="0" fontId="6" fillId="9" borderId="11" xfId="1" applyFont="1" applyFill="1" applyBorder="1" applyAlignment="1">
      <alignment horizontal="center"/>
    </xf>
    <xf numFmtId="0" fontId="9" fillId="3" borderId="11" xfId="2" applyFont="1" applyFill="1" applyBorder="1" applyAlignment="1">
      <alignment horizontal="center"/>
    </xf>
    <xf numFmtId="0" fontId="6" fillId="4" borderId="11" xfId="2" applyFont="1" applyFill="1" applyBorder="1" applyAlignment="1">
      <alignment horizontal="center" shrinkToFit="1"/>
    </xf>
    <xf numFmtId="0" fontId="6" fillId="11" borderId="11" xfId="2" applyFont="1" applyFill="1" applyBorder="1" applyAlignment="1">
      <alignment horizontal="center" shrinkToFit="1"/>
    </xf>
    <xf numFmtId="2" fontId="6" fillId="5" borderId="11" xfId="2" applyNumberFormat="1" applyFont="1" applyFill="1" applyBorder="1" applyAlignment="1">
      <alignment horizontal="center" shrinkToFit="1"/>
    </xf>
    <xf numFmtId="0" fontId="6" fillId="0" borderId="0" xfId="2" applyFont="1" applyAlignment="1">
      <alignment shrinkToFit="1"/>
    </xf>
    <xf numFmtId="0" fontId="6" fillId="0" borderId="12" xfId="2" applyFont="1" applyBorder="1" applyAlignment="1">
      <alignment horizontal="center" shrinkToFit="1"/>
    </xf>
    <xf numFmtId="0" fontId="8" fillId="0" borderId="12" xfId="5" applyFont="1" applyBorder="1" applyAlignment="1">
      <alignment shrinkToFit="1"/>
    </xf>
    <xf numFmtId="0" fontId="8" fillId="0" borderId="12" xfId="0" applyFont="1" applyBorder="1" applyAlignment="1">
      <alignment shrinkToFit="1"/>
    </xf>
    <xf numFmtId="0" fontId="8" fillId="0" borderId="12" xfId="0" applyFont="1" applyBorder="1" applyAlignment="1">
      <alignment horizontal="center" shrinkToFit="1"/>
    </xf>
    <xf numFmtId="0" fontId="8" fillId="0" borderId="12" xfId="5" applyFont="1" applyBorder="1" applyAlignment="1">
      <alignment horizontal="center" shrinkToFit="1"/>
    </xf>
    <xf numFmtId="0" fontId="6" fillId="0" borderId="12" xfId="2" applyFont="1" applyBorder="1" applyAlignment="1"/>
    <xf numFmtId="0" fontId="6" fillId="8" borderId="12" xfId="1" applyFont="1" applyFill="1" applyBorder="1" applyAlignment="1">
      <alignment horizontal="center"/>
    </xf>
    <xf numFmtId="0" fontId="6" fillId="5" borderId="12" xfId="1" applyFont="1" applyFill="1" applyBorder="1" applyAlignment="1">
      <alignment horizontal="center"/>
    </xf>
    <xf numFmtId="0" fontId="6" fillId="9" borderId="12" xfId="1" applyFont="1" applyFill="1" applyBorder="1" applyAlignment="1">
      <alignment horizontal="center"/>
    </xf>
    <xf numFmtId="0" fontId="9" fillId="3" borderId="12" xfId="2" applyFont="1" applyFill="1" applyBorder="1" applyAlignment="1">
      <alignment horizontal="center"/>
    </xf>
    <xf numFmtId="0" fontId="6" fillId="4" borderId="12" xfId="2" applyFont="1" applyFill="1" applyBorder="1" applyAlignment="1">
      <alignment horizontal="center" shrinkToFit="1"/>
    </xf>
    <xf numFmtId="0" fontId="6" fillId="11" borderId="12" xfId="2" applyFont="1" applyFill="1" applyBorder="1" applyAlignment="1">
      <alignment horizontal="center" shrinkToFit="1"/>
    </xf>
    <xf numFmtId="0" fontId="6" fillId="10" borderId="12" xfId="2" applyFont="1" applyFill="1" applyBorder="1" applyAlignment="1" applyProtection="1">
      <alignment horizontal="center" shrinkToFit="1"/>
      <protection locked="0"/>
    </xf>
    <xf numFmtId="0" fontId="9" fillId="10" borderId="12" xfId="2" applyFont="1" applyFill="1" applyBorder="1" applyAlignment="1" applyProtection="1">
      <alignment horizontal="center" vertical="center" shrinkToFit="1"/>
      <protection locked="0"/>
    </xf>
    <xf numFmtId="0" fontId="6" fillId="10" borderId="12" xfId="2" applyFont="1" applyFill="1" applyBorder="1" applyAlignment="1">
      <alignment horizontal="center" shrinkToFit="1"/>
    </xf>
    <xf numFmtId="0" fontId="6" fillId="12" borderId="12" xfId="2" applyFont="1" applyFill="1" applyBorder="1" applyAlignment="1">
      <alignment horizontal="center" shrinkToFit="1"/>
    </xf>
    <xf numFmtId="2" fontId="6" fillId="5" borderId="12" xfId="2" applyNumberFormat="1" applyFont="1" applyFill="1" applyBorder="1" applyAlignment="1">
      <alignment horizontal="center" shrinkToFit="1"/>
    </xf>
    <xf numFmtId="0" fontId="6" fillId="7" borderId="12" xfId="2" applyFont="1" applyFill="1" applyBorder="1" applyAlignment="1">
      <alignment horizontal="center" shrinkToFit="1"/>
    </xf>
    <xf numFmtId="0" fontId="6" fillId="7" borderId="12" xfId="2" applyFont="1" applyFill="1" applyBorder="1" applyAlignment="1"/>
    <xf numFmtId="0" fontId="6" fillId="0" borderId="13" xfId="2" applyFont="1" applyBorder="1" applyAlignment="1">
      <alignment horizontal="center" shrinkToFit="1"/>
    </xf>
    <xf numFmtId="0" fontId="6" fillId="0" borderId="13" xfId="2" applyFont="1" applyBorder="1" applyAlignment="1"/>
    <xf numFmtId="0" fontId="6" fillId="8" borderId="13" xfId="1" applyFont="1" applyFill="1" applyBorder="1" applyAlignment="1">
      <alignment horizontal="center"/>
    </xf>
    <xf numFmtId="0" fontId="6" fillId="9" borderId="13" xfId="1" applyFont="1" applyFill="1" applyBorder="1" applyAlignment="1">
      <alignment horizontal="center"/>
    </xf>
    <xf numFmtId="0" fontId="9" fillId="3" borderId="13" xfId="2" applyFont="1" applyFill="1" applyBorder="1" applyAlignment="1">
      <alignment horizontal="center"/>
    </xf>
    <xf numFmtId="0" fontId="6" fillId="4" borderId="13" xfId="2" applyFont="1" applyFill="1" applyBorder="1" applyAlignment="1">
      <alignment horizontal="center" shrinkToFit="1"/>
    </xf>
    <xf numFmtId="0" fontId="6" fillId="11" borderId="13" xfId="2" applyFont="1" applyFill="1" applyBorder="1" applyAlignment="1">
      <alignment horizontal="center" shrinkToFit="1"/>
    </xf>
    <xf numFmtId="2" fontId="6" fillId="5" borderId="13" xfId="2" applyNumberFormat="1" applyFont="1" applyFill="1" applyBorder="1" applyAlignment="1">
      <alignment horizontal="center" shrinkToFit="1"/>
    </xf>
    <xf numFmtId="0" fontId="6" fillId="7" borderId="16" xfId="2" applyFont="1" applyFill="1" applyBorder="1" applyAlignment="1">
      <alignment horizontal="center" shrinkToFit="1"/>
    </xf>
    <xf numFmtId="0" fontId="6" fillId="7" borderId="16" xfId="2" applyFont="1" applyFill="1" applyBorder="1" applyAlignment="1"/>
    <xf numFmtId="0" fontId="6" fillId="0" borderId="16" xfId="2" applyFont="1" applyBorder="1" applyAlignment="1">
      <alignment horizontal="center" shrinkToFit="1"/>
    </xf>
    <xf numFmtId="0" fontId="6" fillId="0" borderId="16" xfId="2" applyFont="1" applyBorder="1" applyAlignment="1"/>
    <xf numFmtId="0" fontId="6" fillId="8" borderId="16" xfId="1" applyFont="1" applyFill="1" applyBorder="1" applyAlignment="1">
      <alignment horizontal="center"/>
    </xf>
    <xf numFmtId="0" fontId="6" fillId="9" borderId="16" xfId="1" applyFont="1" applyFill="1" applyBorder="1" applyAlignment="1">
      <alignment horizontal="center"/>
    </xf>
    <xf numFmtId="0" fontId="9" fillId="3" borderId="16" xfId="2" applyFont="1" applyFill="1" applyBorder="1" applyAlignment="1">
      <alignment horizontal="center"/>
    </xf>
    <xf numFmtId="0" fontId="6" fillId="4" borderId="16" xfId="2" applyFont="1" applyFill="1" applyBorder="1" applyAlignment="1">
      <alignment horizontal="center" shrinkToFit="1"/>
    </xf>
    <xf numFmtId="0" fontId="6" fillId="11" borderId="16" xfId="2" applyFont="1" applyFill="1" applyBorder="1" applyAlignment="1">
      <alignment horizontal="center" shrinkToFit="1"/>
    </xf>
    <xf numFmtId="2" fontId="6" fillId="5" borderId="16" xfId="2" applyNumberFormat="1" applyFont="1" applyFill="1" applyBorder="1" applyAlignment="1">
      <alignment horizontal="center" shrinkToFit="1"/>
    </xf>
    <xf numFmtId="0" fontId="6" fillId="12" borderId="12" xfId="2" applyFont="1" applyFill="1" applyBorder="1" applyAlignment="1"/>
    <xf numFmtId="0" fontId="6" fillId="0" borderId="0" xfId="2" applyFont="1" applyAlignment="1">
      <alignment horizontal="center"/>
    </xf>
    <xf numFmtId="0" fontId="6" fillId="0" borderId="0" xfId="2" applyFont="1" applyAlignment="1"/>
    <xf numFmtId="0" fontId="6" fillId="0" borderId="0" xfId="2" applyFont="1"/>
    <xf numFmtId="0" fontId="6" fillId="0" borderId="0" xfId="0" applyFont="1"/>
    <xf numFmtId="187" fontId="5" fillId="0" borderId="0" xfId="2" applyNumberFormat="1" applyFont="1" applyAlignment="1">
      <alignment horizontal="left"/>
    </xf>
    <xf numFmtId="0" fontId="5" fillId="0" borderId="0" xfId="2" applyFont="1"/>
    <xf numFmtId="0" fontId="5" fillId="0" borderId="0" xfId="0" applyFont="1" applyAlignment="1">
      <alignment horizontal="right"/>
    </xf>
    <xf numFmtId="0" fontId="7" fillId="2" borderId="17" xfId="0" applyFont="1" applyFill="1" applyBorder="1" applyAlignment="1">
      <alignment horizontal="left"/>
    </xf>
    <xf numFmtId="0" fontId="10" fillId="2" borderId="17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5" fillId="2" borderId="0" xfId="0" applyFont="1" applyFill="1"/>
    <xf numFmtId="0" fontId="5" fillId="0" borderId="0" xfId="2" applyFont="1" applyAlignment="1">
      <alignment horizontal="right"/>
    </xf>
    <xf numFmtId="0" fontId="6" fillId="3" borderId="12" xfId="2" applyFont="1" applyFill="1" applyBorder="1" applyAlignment="1">
      <alignment horizontal="center" shrinkToFit="1"/>
    </xf>
    <xf numFmtId="0" fontId="8" fillId="3" borderId="12" xfId="0" applyFont="1" applyFill="1" applyBorder="1" applyAlignment="1">
      <alignment shrinkToFit="1"/>
    </xf>
    <xf numFmtId="0" fontId="8" fillId="3" borderId="12" xfId="0" applyFont="1" applyFill="1" applyBorder="1" applyAlignment="1">
      <alignment horizontal="center" shrinkToFit="1"/>
    </xf>
    <xf numFmtId="0" fontId="6" fillId="6" borderId="12" xfId="2" applyFont="1" applyFill="1" applyBorder="1" applyAlignment="1">
      <alignment horizontal="center" shrinkToFit="1"/>
    </xf>
    <xf numFmtId="0" fontId="6" fillId="3" borderId="12" xfId="1" applyFont="1" applyFill="1" applyBorder="1" applyAlignment="1">
      <alignment horizontal="center"/>
    </xf>
    <xf numFmtId="0" fontId="8" fillId="3" borderId="12" xfId="5" applyFont="1" applyFill="1" applyBorder="1" applyAlignment="1">
      <alignment shrinkToFit="1"/>
    </xf>
    <xf numFmtId="0" fontId="8" fillId="3" borderId="12" xfId="5" applyFont="1" applyFill="1" applyBorder="1" applyAlignment="1">
      <alignment horizontal="center" shrinkToFit="1"/>
    </xf>
    <xf numFmtId="0" fontId="6" fillId="3" borderId="13" xfId="2" applyFont="1" applyFill="1" applyBorder="1" applyAlignment="1">
      <alignment horizontal="center" shrinkToFit="1"/>
    </xf>
    <xf numFmtId="0" fontId="8" fillId="3" borderId="13" xfId="0" applyFont="1" applyFill="1" applyBorder="1" applyAlignment="1">
      <alignment shrinkToFit="1"/>
    </xf>
    <xf numFmtId="0" fontId="8" fillId="3" borderId="13" xfId="0" applyFont="1" applyFill="1" applyBorder="1" applyAlignment="1">
      <alignment horizontal="center" shrinkToFit="1"/>
    </xf>
    <xf numFmtId="0" fontId="9" fillId="3" borderId="13" xfId="0" applyFont="1" applyFill="1" applyBorder="1" applyAlignment="1">
      <alignment horizontal="center"/>
    </xf>
    <xf numFmtId="0" fontId="6" fillId="13" borderId="12" xfId="1" applyFont="1" applyFill="1" applyBorder="1" applyAlignment="1">
      <alignment horizontal="center"/>
    </xf>
    <xf numFmtId="0" fontId="6" fillId="13" borderId="13" xfId="1" applyFont="1" applyFill="1" applyBorder="1" applyAlignment="1">
      <alignment horizontal="center"/>
    </xf>
    <xf numFmtId="0" fontId="6" fillId="14" borderId="12" xfId="2" applyFont="1" applyFill="1" applyBorder="1" applyAlignment="1" applyProtection="1">
      <alignment horizontal="center" shrinkToFit="1"/>
      <protection locked="0"/>
    </xf>
    <xf numFmtId="0" fontId="9" fillId="14" borderId="12" xfId="2" applyFont="1" applyFill="1" applyBorder="1" applyAlignment="1" applyProtection="1">
      <alignment horizontal="center" vertical="center" shrinkToFit="1"/>
      <protection locked="0"/>
    </xf>
    <xf numFmtId="0" fontId="6" fillId="14" borderId="12" xfId="2" applyFont="1" applyFill="1" applyBorder="1" applyAlignment="1">
      <alignment horizontal="center" shrinkToFit="1"/>
    </xf>
    <xf numFmtId="0" fontId="8" fillId="3" borderId="11" xfId="0" applyFont="1" applyFill="1" applyBorder="1" applyAlignment="1">
      <alignment shrinkToFit="1"/>
    </xf>
    <xf numFmtId="0" fontId="8" fillId="3" borderId="11" xfId="0" applyFont="1" applyFill="1" applyBorder="1" applyAlignment="1">
      <alignment horizontal="center" shrinkToFit="1"/>
    </xf>
    <xf numFmtId="0" fontId="6" fillId="13" borderId="11" xfId="1" applyFont="1" applyFill="1" applyBorder="1" applyAlignment="1">
      <alignment horizontal="center"/>
    </xf>
    <xf numFmtId="0" fontId="6" fillId="3" borderId="11" xfId="1" applyFont="1" applyFill="1" applyBorder="1" applyAlignment="1">
      <alignment horizontal="center"/>
    </xf>
    <xf numFmtId="0" fontId="6" fillId="3" borderId="11" xfId="2" applyFont="1" applyFill="1" applyBorder="1" applyAlignment="1">
      <alignment horizontal="center" shrinkToFit="1"/>
    </xf>
    <xf numFmtId="0" fontId="6" fillId="14" borderId="11" xfId="2" applyFont="1" applyFill="1" applyBorder="1" applyAlignment="1" applyProtection="1">
      <alignment horizontal="center" shrinkToFit="1"/>
      <protection locked="0"/>
    </xf>
    <xf numFmtId="0" fontId="9" fillId="14" borderId="11" xfId="2" applyFont="1" applyFill="1" applyBorder="1" applyAlignment="1" applyProtection="1">
      <alignment horizontal="center" vertical="center" shrinkToFit="1"/>
      <protection locked="0"/>
    </xf>
    <xf numFmtId="0" fontId="6" fillId="14" borderId="11" xfId="2" applyFont="1" applyFill="1" applyBorder="1" applyAlignment="1">
      <alignment horizontal="center" shrinkToFit="1"/>
    </xf>
    <xf numFmtId="0" fontId="6" fillId="0" borderId="11" xfId="2" applyFont="1" applyBorder="1" applyAlignment="1">
      <alignment shrinkToFit="1"/>
    </xf>
    <xf numFmtId="0" fontId="6" fillId="0" borderId="12" xfId="2" applyFont="1" applyBorder="1" applyAlignment="1">
      <alignment shrinkToFit="1"/>
    </xf>
    <xf numFmtId="0" fontId="6" fillId="0" borderId="13" xfId="2" applyFont="1" applyBorder="1" applyAlignment="1">
      <alignment shrinkToFit="1"/>
    </xf>
    <xf numFmtId="0" fontId="6" fillId="0" borderId="16" xfId="2" applyFont="1" applyBorder="1" applyAlignment="1">
      <alignment shrinkToFit="1"/>
    </xf>
    <xf numFmtId="0" fontId="6" fillId="7" borderId="13" xfId="2" applyFont="1" applyFill="1" applyBorder="1" applyAlignment="1">
      <alignment horizontal="center" shrinkToFit="1"/>
    </xf>
    <xf numFmtId="0" fontId="6" fillId="7" borderId="13" xfId="2" applyFont="1" applyFill="1" applyBorder="1" applyAlignment="1"/>
    <xf numFmtId="0" fontId="5" fillId="15" borderId="9" xfId="2" applyFont="1" applyFill="1" applyBorder="1" applyAlignment="1">
      <alignment horizontal="center" vertical="center"/>
    </xf>
    <xf numFmtId="0" fontId="6" fillId="15" borderId="11" xfId="2" applyFont="1" applyFill="1" applyBorder="1" applyAlignment="1">
      <alignment horizontal="center" shrinkToFit="1"/>
    </xf>
    <xf numFmtId="0" fontId="6" fillId="15" borderId="12" xfId="2" applyFont="1" applyFill="1" applyBorder="1" applyAlignment="1">
      <alignment horizontal="center" shrinkToFit="1"/>
    </xf>
    <xf numFmtId="0" fontId="6" fillId="15" borderId="13" xfId="2" applyFont="1" applyFill="1" applyBorder="1" applyAlignment="1">
      <alignment horizontal="center" shrinkToFit="1"/>
    </xf>
    <xf numFmtId="0" fontId="6" fillId="16" borderId="11" xfId="2" applyFont="1" applyFill="1" applyBorder="1" applyAlignment="1">
      <alignment horizontal="center" shrinkToFit="1"/>
    </xf>
    <xf numFmtId="0" fontId="6" fillId="16" borderId="12" xfId="2" applyFont="1" applyFill="1" applyBorder="1" applyAlignment="1">
      <alignment horizontal="center" shrinkToFit="1"/>
    </xf>
    <xf numFmtId="0" fontId="6" fillId="16" borderId="13" xfId="2" applyFont="1" applyFill="1" applyBorder="1" applyAlignment="1">
      <alignment horizontal="center" shrinkToFit="1"/>
    </xf>
    <xf numFmtId="0" fontId="5" fillId="16" borderId="9" xfId="2" applyFont="1" applyFill="1" applyBorder="1" applyAlignment="1">
      <alignment horizontal="center" vertical="center"/>
    </xf>
    <xf numFmtId="0" fontId="6" fillId="3" borderId="16" xfId="2" applyFont="1" applyFill="1" applyBorder="1" applyAlignment="1">
      <alignment horizontal="center" shrinkToFit="1"/>
    </xf>
    <xf numFmtId="0" fontId="8" fillId="3" borderId="16" xfId="0" applyFont="1" applyFill="1" applyBorder="1" applyAlignment="1">
      <alignment shrinkToFit="1"/>
    </xf>
    <xf numFmtId="0" fontId="8" fillId="3" borderId="16" xfId="0" applyFont="1" applyFill="1" applyBorder="1" applyAlignment="1">
      <alignment horizontal="center" shrinkToFit="1"/>
    </xf>
    <xf numFmtId="0" fontId="8" fillId="3" borderId="16" xfId="5" applyFont="1" applyFill="1" applyBorder="1" applyAlignment="1">
      <alignment horizontal="center" shrinkToFit="1"/>
    </xf>
    <xf numFmtId="0" fontId="6" fillId="13" borderId="16" xfId="1" applyFont="1" applyFill="1" applyBorder="1" applyAlignment="1">
      <alignment horizontal="center"/>
    </xf>
    <xf numFmtId="0" fontId="6" fillId="3" borderId="16" xfId="1" applyFont="1" applyFill="1" applyBorder="1" applyAlignment="1">
      <alignment horizontal="center"/>
    </xf>
    <xf numFmtId="0" fontId="6" fillId="14" borderId="16" xfId="2" applyFont="1" applyFill="1" applyBorder="1" applyAlignment="1" applyProtection="1">
      <alignment horizontal="center" shrinkToFit="1"/>
      <protection locked="0"/>
    </xf>
    <xf numFmtId="0" fontId="6" fillId="14" borderId="16" xfId="2" applyFont="1" applyFill="1" applyBorder="1" applyAlignment="1">
      <alignment horizontal="center" shrinkToFit="1"/>
    </xf>
    <xf numFmtId="0" fontId="6" fillId="15" borderId="16" xfId="2" applyFont="1" applyFill="1" applyBorder="1" applyAlignment="1">
      <alignment horizontal="center" shrinkToFit="1"/>
    </xf>
    <xf numFmtId="0" fontId="6" fillId="16" borderId="16" xfId="2" applyFont="1" applyFill="1" applyBorder="1" applyAlignment="1">
      <alignment horizontal="center" shrinkToFit="1"/>
    </xf>
    <xf numFmtId="0" fontId="8" fillId="3" borderId="13" xfId="5" applyFont="1" applyFill="1" applyBorder="1" applyAlignment="1">
      <alignment shrinkToFit="1"/>
    </xf>
    <xf numFmtId="0" fontId="8" fillId="3" borderId="13" xfId="5" applyFont="1" applyFill="1" applyBorder="1" applyAlignment="1">
      <alignment horizontal="center" shrinkToFit="1"/>
    </xf>
    <xf numFmtId="0" fontId="6" fillId="3" borderId="13" xfId="1" applyFont="1" applyFill="1" applyBorder="1" applyAlignment="1">
      <alignment horizontal="center"/>
    </xf>
    <xf numFmtId="0" fontId="6" fillId="14" borderId="13" xfId="2" applyFont="1" applyFill="1" applyBorder="1" applyAlignment="1" applyProtection="1">
      <alignment horizontal="center" shrinkToFit="1"/>
      <protection locked="0"/>
    </xf>
    <xf numFmtId="0" fontId="6" fillId="14" borderId="13" xfId="2" applyFont="1" applyFill="1" applyBorder="1" applyAlignment="1">
      <alignment horizontal="center" shrinkToFit="1"/>
    </xf>
    <xf numFmtId="0" fontId="5" fillId="0" borderId="19" xfId="2" applyFont="1" applyBorder="1" applyAlignment="1">
      <alignment horizontal="center" vertical="center"/>
    </xf>
    <xf numFmtId="0" fontId="5" fillId="3" borderId="7" xfId="2" applyFont="1" applyFill="1" applyBorder="1" applyAlignment="1">
      <alignment horizontal="center" vertical="center"/>
    </xf>
    <xf numFmtId="0" fontId="6" fillId="7" borderId="11" xfId="2" applyFont="1" applyFill="1" applyBorder="1" applyAlignment="1">
      <alignment horizontal="center" shrinkToFit="1"/>
    </xf>
    <xf numFmtId="0" fontId="6" fillId="7" borderId="11" xfId="2" applyFont="1" applyFill="1" applyBorder="1" applyAlignment="1"/>
    <xf numFmtId="0" fontId="6" fillId="3" borderId="18" xfId="0" applyFont="1" applyFill="1" applyBorder="1" applyAlignment="1"/>
    <xf numFmtId="0" fontId="5" fillId="4" borderId="9" xfId="2" applyFont="1" applyFill="1" applyBorder="1" applyAlignment="1">
      <alignment horizontal="center" vertical="center" shrinkToFit="1"/>
    </xf>
    <xf numFmtId="0" fontId="5" fillId="0" borderId="0" xfId="0" applyFont="1" applyAlignment="1">
      <alignment horizontal="right" shrinkToFit="1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indent="3"/>
    </xf>
    <xf numFmtId="0" fontId="11" fillId="0" borderId="0" xfId="0" applyFont="1" applyAlignment="1">
      <alignment horizontal="left" vertical="center" indent="8"/>
    </xf>
    <xf numFmtId="0" fontId="12" fillId="0" borderId="0" xfId="0" applyFont="1" applyAlignment="1">
      <alignment horizontal="left" vertical="center" indent="6"/>
    </xf>
    <xf numFmtId="0" fontId="11" fillId="0" borderId="0" xfId="0" applyFont="1" applyAlignment="1">
      <alignment horizontal="left" vertical="center" indent="6"/>
    </xf>
    <xf numFmtId="0" fontId="11" fillId="0" borderId="0" xfId="0" applyFont="1" applyAlignment="1">
      <alignment horizontal="left" vertical="center" indent="12"/>
    </xf>
    <xf numFmtId="0" fontId="13" fillId="0" borderId="0" xfId="0" applyFont="1" applyAlignment="1">
      <alignment horizontal="left" vertical="center" indent="15"/>
    </xf>
    <xf numFmtId="0" fontId="11" fillId="0" borderId="0" xfId="0" applyFont="1" applyAlignment="1">
      <alignment horizontal="left" vertical="center" indent="15"/>
    </xf>
    <xf numFmtId="0" fontId="12" fillId="0" borderId="0" xfId="0" applyFont="1" applyAlignment="1">
      <alignment horizontal="left" vertical="center" indent="9"/>
    </xf>
    <xf numFmtId="0" fontId="11" fillId="0" borderId="0" xfId="0" applyFont="1" applyAlignment="1">
      <alignment horizontal="left" vertical="center" indent="9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9" fillId="0" borderId="0" xfId="0" applyFont="1"/>
    <xf numFmtId="0" fontId="6" fillId="17" borderId="11" xfId="2" applyFont="1" applyFill="1" applyBorder="1" applyAlignment="1">
      <alignment horizontal="center" shrinkToFit="1"/>
    </xf>
    <xf numFmtId="0" fontId="14" fillId="0" borderId="16" xfId="2" applyFont="1" applyBorder="1" applyAlignment="1">
      <alignment horizontal="center" shrinkToFit="1"/>
    </xf>
    <xf numFmtId="0" fontId="14" fillId="3" borderId="12" xfId="2" applyFont="1" applyFill="1" applyBorder="1" applyAlignment="1">
      <alignment horizontal="center" shrinkToFit="1"/>
    </xf>
    <xf numFmtId="0" fontId="6" fillId="0" borderId="16" xfId="2" applyFont="1" applyFill="1" applyBorder="1" applyAlignment="1">
      <alignment horizontal="center" shrinkToFit="1"/>
    </xf>
    <xf numFmtId="0" fontId="9" fillId="3" borderId="12" xfId="2" applyFont="1" applyFill="1" applyBorder="1" applyAlignment="1">
      <alignment shrinkToFit="1"/>
    </xf>
    <xf numFmtId="0" fontId="5" fillId="8" borderId="9" xfId="2" applyFont="1" applyFill="1" applyBorder="1" applyAlignment="1">
      <alignment horizontal="center" vertical="center"/>
    </xf>
    <xf numFmtId="0" fontId="5" fillId="9" borderId="9" xfId="2" applyFont="1" applyFill="1" applyBorder="1" applyAlignment="1">
      <alignment horizontal="center" vertical="center"/>
    </xf>
    <xf numFmtId="0" fontId="5" fillId="4" borderId="9" xfId="2" applyFont="1" applyFill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5" borderId="9" xfId="2" applyFont="1" applyFill="1" applyBorder="1" applyAlignment="1">
      <alignment horizontal="center" vertical="center"/>
    </xf>
    <xf numFmtId="0" fontId="5" fillId="5" borderId="9" xfId="2" applyFont="1" applyFill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5" borderId="2" xfId="2" applyFont="1" applyFill="1" applyBorder="1" applyAlignment="1">
      <alignment horizontal="center" vertical="center" wrapText="1"/>
    </xf>
    <xf numFmtId="0" fontId="5" fillId="5" borderId="6" xfId="2" applyFont="1" applyFill="1" applyBorder="1" applyAlignment="1">
      <alignment horizontal="center" vertical="center" wrapText="1"/>
    </xf>
    <xf numFmtId="0" fontId="14" fillId="8" borderId="12" xfId="2" applyFont="1" applyFill="1" applyBorder="1" applyAlignment="1">
      <alignment horizontal="center" shrinkToFit="1"/>
    </xf>
    <xf numFmtId="0" fontId="6" fillId="8" borderId="12" xfId="2" applyFont="1" applyFill="1" applyBorder="1" applyAlignment="1">
      <alignment horizontal="center" shrinkToFit="1"/>
    </xf>
    <xf numFmtId="0" fontId="14" fillId="11" borderId="9" xfId="2" applyFont="1" applyFill="1" applyBorder="1" applyAlignment="1">
      <alignment horizontal="center" shrinkToFit="1"/>
    </xf>
    <xf numFmtId="0" fontId="6" fillId="11" borderId="9" xfId="2" applyFont="1" applyFill="1" applyBorder="1" applyAlignment="1">
      <alignment horizontal="center" shrinkToFit="1"/>
    </xf>
    <xf numFmtId="0" fontId="5" fillId="4" borderId="15" xfId="2" applyFont="1" applyFill="1" applyBorder="1" applyAlignment="1">
      <alignment horizontal="center" vertical="center"/>
    </xf>
    <xf numFmtId="0" fontId="6" fillId="3" borderId="12" xfId="2" applyFont="1" applyFill="1" applyBorder="1" applyAlignment="1">
      <alignment horizontal="center" vertical="center" shrinkToFit="1"/>
    </xf>
    <xf numFmtId="0" fontId="14" fillId="0" borderId="0" xfId="0" applyFont="1" applyAlignment="1">
      <alignment horizontal="left" vertical="center"/>
    </xf>
    <xf numFmtId="0" fontId="8" fillId="3" borderId="13" xfId="5" applyFont="1" applyFill="1" applyBorder="1" applyAlignment="1">
      <alignment vertical="center" shrinkToFit="1"/>
    </xf>
    <xf numFmtId="0" fontId="8" fillId="3" borderId="13" xfId="0" applyFont="1" applyFill="1" applyBorder="1" applyAlignment="1">
      <alignment vertical="center" shrinkToFit="1"/>
    </xf>
    <xf numFmtId="0" fontId="8" fillId="3" borderId="13" xfId="0" applyFont="1" applyFill="1" applyBorder="1" applyAlignment="1">
      <alignment horizontal="center" vertical="center" shrinkToFit="1"/>
    </xf>
    <xf numFmtId="0" fontId="8" fillId="3" borderId="13" xfId="5" applyFont="1" applyFill="1" applyBorder="1" applyAlignment="1">
      <alignment horizontal="center" vertical="center" shrinkToFit="1"/>
    </xf>
    <xf numFmtId="0" fontId="9" fillId="0" borderId="0" xfId="0" applyFont="1" applyAlignment="1">
      <alignment vertical="center"/>
    </xf>
    <xf numFmtId="0" fontId="6" fillId="8" borderId="13" xfId="1" applyFont="1" applyFill="1" applyBorder="1" applyAlignment="1">
      <alignment horizontal="center" vertical="center"/>
    </xf>
    <xf numFmtId="0" fontId="6" fillId="13" borderId="13" xfId="1" applyFont="1" applyFill="1" applyBorder="1" applyAlignment="1">
      <alignment horizontal="center" vertical="center"/>
    </xf>
    <xf numFmtId="0" fontId="6" fillId="9" borderId="13" xfId="1" applyFont="1" applyFill="1" applyBorder="1" applyAlignment="1">
      <alignment horizontal="center" vertical="center"/>
    </xf>
    <xf numFmtId="0" fontId="9" fillId="3" borderId="13" xfId="2" applyFont="1" applyFill="1" applyBorder="1" applyAlignment="1">
      <alignment horizontal="center" vertical="center"/>
    </xf>
    <xf numFmtId="0" fontId="6" fillId="3" borderId="13" xfId="1" applyFont="1" applyFill="1" applyBorder="1" applyAlignment="1">
      <alignment horizontal="center" vertical="center"/>
    </xf>
    <xf numFmtId="0" fontId="6" fillId="4" borderId="13" xfId="2" applyFont="1" applyFill="1" applyBorder="1" applyAlignment="1">
      <alignment horizontal="center" vertical="center" shrinkToFit="1"/>
    </xf>
    <xf numFmtId="0" fontId="6" fillId="0" borderId="16" xfId="2" applyFont="1" applyBorder="1" applyAlignment="1">
      <alignment horizontal="center" vertical="center" shrinkToFit="1"/>
    </xf>
    <xf numFmtId="0" fontId="6" fillId="11" borderId="12" xfId="2" applyFont="1" applyFill="1" applyBorder="1" applyAlignment="1">
      <alignment horizontal="center" vertical="center" shrinkToFit="1"/>
    </xf>
    <xf numFmtId="0" fontId="6" fillId="14" borderId="12" xfId="2" applyFont="1" applyFill="1" applyBorder="1" applyAlignment="1" applyProtection="1">
      <alignment horizontal="center" vertical="center" shrinkToFit="1"/>
      <protection locked="0"/>
    </xf>
    <xf numFmtId="0" fontId="6" fillId="14" borderId="12" xfId="2" applyFont="1" applyFill="1" applyBorder="1" applyAlignment="1">
      <alignment horizontal="center" vertical="center" shrinkToFit="1"/>
    </xf>
    <xf numFmtId="2" fontId="6" fillId="5" borderId="12" xfId="2" applyNumberFormat="1" applyFont="1" applyFill="1" applyBorder="1" applyAlignment="1">
      <alignment horizontal="center" vertical="center" shrinkToFit="1"/>
    </xf>
    <xf numFmtId="0" fontId="14" fillId="8" borderId="12" xfId="2" applyFont="1" applyFill="1" applyBorder="1" applyAlignment="1">
      <alignment horizontal="center" vertical="center" shrinkToFit="1"/>
    </xf>
    <xf numFmtId="0" fontId="6" fillId="8" borderId="12" xfId="2" applyFont="1" applyFill="1" applyBorder="1" applyAlignment="1">
      <alignment horizontal="center" vertical="center" shrinkToFit="1"/>
    </xf>
    <xf numFmtId="0" fontId="6" fillId="0" borderId="12" xfId="2" applyFont="1" applyBorder="1" applyAlignment="1">
      <alignment horizontal="center" vertical="center" shrinkToFit="1"/>
    </xf>
    <xf numFmtId="0" fontId="6" fillId="0" borderId="12" xfId="2" applyFont="1" applyBorder="1" applyAlignment="1">
      <alignment vertical="center"/>
    </xf>
    <xf numFmtId="0" fontId="6" fillId="15" borderId="12" xfId="2" applyFont="1" applyFill="1" applyBorder="1" applyAlignment="1">
      <alignment horizontal="center" vertical="center" shrinkToFit="1"/>
    </xf>
    <xf numFmtId="0" fontId="6" fillId="16" borderId="12" xfId="2" applyFont="1" applyFill="1" applyBorder="1" applyAlignment="1">
      <alignment horizontal="center" vertical="center" shrinkToFit="1"/>
    </xf>
    <xf numFmtId="0" fontId="6" fillId="0" borderId="12" xfId="2" applyFont="1" applyBorder="1" applyAlignment="1">
      <alignment vertical="center" shrinkToFit="1"/>
    </xf>
    <xf numFmtId="0" fontId="6" fillId="0" borderId="0" xfId="2" applyFont="1" applyAlignment="1">
      <alignment vertical="center" shrinkToFit="1"/>
    </xf>
    <xf numFmtId="0" fontId="6" fillId="0" borderId="17" xfId="2" applyFont="1" applyBorder="1" applyAlignment="1">
      <alignment shrinkToFit="1"/>
    </xf>
    <xf numFmtId="0" fontId="14" fillId="0" borderId="17" xfId="2" applyFont="1" applyBorder="1" applyAlignment="1">
      <alignment shrinkToFit="1"/>
    </xf>
    <xf numFmtId="0" fontId="6" fillId="0" borderId="0" xfId="2" applyFont="1" applyBorder="1"/>
    <xf numFmtId="0" fontId="6" fillId="0" borderId="0" xfId="2" applyFont="1" applyBorder="1" applyAlignment="1"/>
    <xf numFmtId="0" fontId="6" fillId="0" borderId="0" xfId="2" applyFont="1" applyBorder="1" applyAlignment="1">
      <alignment shrinkToFit="1"/>
    </xf>
    <xf numFmtId="0" fontId="14" fillId="0" borderId="0" xfId="2" applyFont="1" applyBorder="1" applyAlignment="1">
      <alignment shrinkToFit="1"/>
    </xf>
    <xf numFmtId="0" fontId="6" fillId="0" borderId="17" xfId="2" applyFont="1" applyBorder="1"/>
    <xf numFmtId="0" fontId="6" fillId="0" borderId="9" xfId="2" applyFont="1" applyBorder="1" applyAlignment="1">
      <alignment horizontal="center" shrinkToFit="1"/>
    </xf>
    <xf numFmtId="0" fontId="6" fillId="14" borderId="9" xfId="2" applyFont="1" applyFill="1" applyBorder="1" applyAlignment="1" applyProtection="1">
      <alignment horizontal="center" shrinkToFit="1"/>
      <protection locked="0"/>
    </xf>
    <xf numFmtId="0" fontId="9" fillId="14" borderId="9" xfId="2" applyFont="1" applyFill="1" applyBorder="1" applyAlignment="1" applyProtection="1">
      <alignment horizontal="center" vertical="center" shrinkToFit="1"/>
      <protection locked="0"/>
    </xf>
    <xf numFmtId="0" fontId="6" fillId="14" borderId="9" xfId="2" applyFont="1" applyFill="1" applyBorder="1" applyAlignment="1">
      <alignment horizontal="center" shrinkToFit="1"/>
    </xf>
    <xf numFmtId="2" fontId="6" fillId="5" borderId="9" xfId="2" applyNumberFormat="1" applyFont="1" applyFill="1" applyBorder="1" applyAlignment="1">
      <alignment horizontal="center" shrinkToFit="1"/>
    </xf>
    <xf numFmtId="0" fontId="14" fillId="8" borderId="9" xfId="2" applyFont="1" applyFill="1" applyBorder="1" applyAlignment="1">
      <alignment horizontal="center" shrinkToFit="1"/>
    </xf>
    <xf numFmtId="0" fontId="6" fillId="8" borderId="9" xfId="2" applyFont="1" applyFill="1" applyBorder="1" applyAlignment="1">
      <alignment horizontal="center" shrinkToFit="1"/>
    </xf>
    <xf numFmtId="0" fontId="6" fillId="16" borderId="9" xfId="2" applyFont="1" applyFill="1" applyBorder="1" applyAlignment="1">
      <alignment horizontal="center" shrinkToFit="1"/>
    </xf>
    <xf numFmtId="0" fontId="6" fillId="3" borderId="9" xfId="2" applyFont="1" applyFill="1" applyBorder="1" applyAlignment="1">
      <alignment horizontal="center" shrinkToFit="1"/>
    </xf>
    <xf numFmtId="0" fontId="6" fillId="0" borderId="9" xfId="2" applyFont="1" applyBorder="1" applyAlignment="1">
      <alignment shrinkToFit="1"/>
    </xf>
    <xf numFmtId="0" fontId="6" fillId="10" borderId="9" xfId="2" applyFont="1" applyFill="1" applyBorder="1" applyAlignment="1" applyProtection="1">
      <alignment horizontal="center" shrinkToFit="1"/>
      <protection locked="0"/>
    </xf>
    <xf numFmtId="0" fontId="9" fillId="10" borderId="9" xfId="2" applyFont="1" applyFill="1" applyBorder="1" applyAlignment="1" applyProtection="1">
      <alignment horizontal="center" vertical="center" shrinkToFit="1"/>
      <protection locked="0"/>
    </xf>
    <xf numFmtId="0" fontId="6" fillId="10" borderId="9" xfId="2" applyFont="1" applyFill="1" applyBorder="1" applyAlignment="1">
      <alignment horizontal="center" shrinkToFit="1"/>
    </xf>
    <xf numFmtId="0" fontId="6" fillId="6" borderId="9" xfId="2" applyFont="1" applyFill="1" applyBorder="1" applyAlignment="1">
      <alignment horizontal="center" shrinkToFit="1"/>
    </xf>
    <xf numFmtId="0" fontId="14" fillId="0" borderId="9" xfId="2" applyFont="1" applyBorder="1" applyAlignment="1">
      <alignment horizontal="center" shrinkToFit="1"/>
    </xf>
    <xf numFmtId="0" fontId="14" fillId="14" borderId="9" xfId="2" applyFont="1" applyFill="1" applyBorder="1" applyAlignment="1" applyProtection="1">
      <alignment horizontal="center" shrinkToFit="1"/>
      <protection locked="0"/>
    </xf>
    <xf numFmtId="0" fontId="14" fillId="14" borderId="9" xfId="2" applyFont="1" applyFill="1" applyBorder="1" applyAlignment="1" applyProtection="1">
      <alignment horizontal="center" vertical="center" shrinkToFit="1"/>
      <protection locked="0"/>
    </xf>
    <xf numFmtId="0" fontId="14" fillId="14" borderId="9" xfId="2" applyFont="1" applyFill="1" applyBorder="1" applyAlignment="1">
      <alignment horizontal="center" shrinkToFit="1"/>
    </xf>
    <xf numFmtId="2" fontId="14" fillId="5" borderId="9" xfId="2" applyNumberFormat="1" applyFont="1" applyFill="1" applyBorder="1" applyAlignment="1">
      <alignment horizontal="center" shrinkToFit="1"/>
    </xf>
    <xf numFmtId="0" fontId="14" fillId="16" borderId="9" xfId="2" applyFont="1" applyFill="1" applyBorder="1" applyAlignment="1">
      <alignment horizontal="center" shrinkToFit="1"/>
    </xf>
    <xf numFmtId="0" fontId="14" fillId="3" borderId="9" xfId="2" applyFont="1" applyFill="1" applyBorder="1" applyAlignment="1">
      <alignment horizontal="center" shrinkToFit="1"/>
    </xf>
    <xf numFmtId="0" fontId="14" fillId="0" borderId="9" xfId="2" applyFont="1" applyBorder="1" applyAlignment="1">
      <alignment shrinkToFit="1"/>
    </xf>
    <xf numFmtId="0" fontId="6" fillId="14" borderId="9" xfId="2" applyFont="1" applyFill="1" applyBorder="1" applyAlignment="1" applyProtection="1">
      <alignment horizontal="center" vertical="center" shrinkToFit="1"/>
      <protection locked="0"/>
    </xf>
    <xf numFmtId="0" fontId="6" fillId="0" borderId="9" xfId="2" applyFont="1" applyBorder="1"/>
    <xf numFmtId="0" fontId="6" fillId="0" borderId="9" xfId="2" applyFont="1" applyBorder="1" applyAlignment="1">
      <alignment horizontal="center" vertical="center"/>
    </xf>
    <xf numFmtId="0" fontId="9" fillId="0" borderId="9" xfId="0" applyFont="1" applyBorder="1" applyAlignment="1">
      <alignment horizontal="left"/>
    </xf>
    <xf numFmtId="0" fontId="6" fillId="3" borderId="9" xfId="2" applyFont="1" applyFill="1" applyBorder="1" applyAlignment="1"/>
    <xf numFmtId="0" fontId="6" fillId="0" borderId="9" xfId="2" applyFont="1" applyBorder="1" applyAlignment="1"/>
    <xf numFmtId="0" fontId="14" fillId="0" borderId="9" xfId="0" applyFont="1" applyBorder="1" applyAlignment="1">
      <alignment horizontal="left"/>
    </xf>
    <xf numFmtId="0" fontId="14" fillId="0" borderId="9" xfId="2" applyFont="1" applyBorder="1" applyAlignment="1"/>
    <xf numFmtId="0" fontId="6" fillId="0" borderId="9" xfId="0" applyFont="1" applyBorder="1" applyAlignment="1">
      <alignment horizontal="left"/>
    </xf>
    <xf numFmtId="0" fontId="14" fillId="3" borderId="9" xfId="2" applyFont="1" applyFill="1" applyBorder="1" applyAlignment="1"/>
    <xf numFmtId="0" fontId="9" fillId="3" borderId="9" xfId="2" applyFont="1" applyFill="1" applyBorder="1" applyAlignment="1">
      <alignment shrinkToFit="1"/>
    </xf>
    <xf numFmtId="2" fontId="6" fillId="11" borderId="9" xfId="2" applyNumberFormat="1" applyFont="1" applyFill="1" applyBorder="1" applyAlignment="1">
      <alignment horizontal="center" shrinkToFit="1"/>
    </xf>
    <xf numFmtId="0" fontId="6" fillId="15" borderId="9" xfId="2" applyFont="1" applyFill="1" applyBorder="1" applyAlignment="1">
      <alignment horizontal="center" shrinkToFit="1"/>
    </xf>
    <xf numFmtId="0" fontId="5" fillId="6" borderId="9" xfId="2" applyFont="1" applyFill="1" applyBorder="1" applyAlignment="1">
      <alignment horizontal="center" vertical="center"/>
    </xf>
    <xf numFmtId="0" fontId="14" fillId="6" borderId="9" xfId="2" applyFont="1" applyFill="1" applyBorder="1" applyAlignment="1">
      <alignment horizontal="center" shrinkToFit="1"/>
    </xf>
    <xf numFmtId="0" fontId="6" fillId="6" borderId="9" xfId="2" applyFont="1" applyFill="1" applyBorder="1"/>
    <xf numFmtId="0" fontId="6" fillId="6" borderId="0" xfId="2" applyFont="1" applyFill="1"/>
    <xf numFmtId="0" fontId="6" fillId="6" borderId="0" xfId="2" applyFont="1" applyFill="1" applyAlignment="1"/>
    <xf numFmtId="0" fontId="6" fillId="3" borderId="0" xfId="2" applyFont="1" applyFill="1" applyBorder="1" applyAlignment="1">
      <alignment horizontal="center" shrinkToFit="1"/>
    </xf>
    <xf numFmtId="187" fontId="5" fillId="0" borderId="0" xfId="2" applyNumberFormat="1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5" fillId="0" borderId="0" xfId="2" applyFont="1" applyBorder="1" applyAlignment="1">
      <alignment horizontal="right"/>
    </xf>
    <xf numFmtId="0" fontId="5" fillId="0" borderId="0" xfId="0" applyFont="1" applyBorder="1" applyAlignment="1">
      <alignment horizontal="right" shrinkToFit="1"/>
    </xf>
    <xf numFmtId="0" fontId="6" fillId="0" borderId="0" xfId="2" applyFont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14" fillId="4" borderId="9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6" fillId="4" borderId="9" xfId="2" applyFont="1" applyFill="1" applyBorder="1" applyAlignment="1">
      <alignment shrinkToFit="1"/>
    </xf>
    <xf numFmtId="2" fontId="6" fillId="13" borderId="9" xfId="2" applyNumberFormat="1" applyFont="1" applyFill="1" applyBorder="1" applyAlignment="1">
      <alignment horizontal="center" shrinkToFit="1"/>
    </xf>
    <xf numFmtId="0" fontId="6" fillId="3" borderId="9" xfId="2" applyFont="1" applyFill="1" applyBorder="1"/>
    <xf numFmtId="2" fontId="6" fillId="3" borderId="9" xfId="2" applyNumberFormat="1" applyFont="1" applyFill="1" applyBorder="1" applyAlignment="1">
      <alignment horizontal="center" shrinkToFit="1"/>
    </xf>
    <xf numFmtId="0" fontId="5" fillId="5" borderId="2" xfId="2" applyFont="1" applyFill="1" applyBorder="1" applyAlignment="1">
      <alignment horizontal="center" vertical="center" textRotation="90" wrapText="1"/>
    </xf>
    <xf numFmtId="0" fontId="6" fillId="3" borderId="9" xfId="2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left" vertical="center"/>
    </xf>
    <xf numFmtId="0" fontId="6" fillId="3" borderId="9" xfId="2" applyFont="1" applyFill="1" applyBorder="1" applyAlignment="1">
      <alignment vertical="center"/>
    </xf>
    <xf numFmtId="0" fontId="9" fillId="4" borderId="9" xfId="0" applyFont="1" applyFill="1" applyBorder="1" applyAlignment="1">
      <alignment horizontal="center" vertical="center"/>
    </xf>
    <xf numFmtId="0" fontId="6" fillId="6" borderId="9" xfId="2" applyFont="1" applyFill="1" applyBorder="1" applyAlignment="1">
      <alignment horizontal="center" vertical="center" shrinkToFit="1"/>
    </xf>
    <xf numFmtId="0" fontId="6" fillId="11" borderId="9" xfId="2" applyFont="1" applyFill="1" applyBorder="1" applyAlignment="1">
      <alignment horizontal="center" vertical="center" shrinkToFit="1"/>
    </xf>
    <xf numFmtId="0" fontId="6" fillId="14" borderId="9" xfId="2" applyFont="1" applyFill="1" applyBorder="1" applyAlignment="1">
      <alignment horizontal="center" vertical="center" shrinkToFit="1"/>
    </xf>
    <xf numFmtId="2" fontId="6" fillId="5" borderId="9" xfId="2" applyNumberFormat="1" applyFont="1" applyFill="1" applyBorder="1" applyAlignment="1">
      <alignment horizontal="center" vertical="center" shrinkToFit="1"/>
    </xf>
    <xf numFmtId="0" fontId="14" fillId="8" borderId="9" xfId="2" applyFont="1" applyFill="1" applyBorder="1" applyAlignment="1">
      <alignment horizontal="center" vertical="center" shrinkToFit="1"/>
    </xf>
    <xf numFmtId="0" fontId="6" fillId="8" borderId="9" xfId="2" applyFont="1" applyFill="1" applyBorder="1" applyAlignment="1">
      <alignment horizontal="center" vertical="center" shrinkToFit="1"/>
    </xf>
    <xf numFmtId="0" fontId="6" fillId="16" borderId="9" xfId="2" applyFont="1" applyFill="1" applyBorder="1" applyAlignment="1">
      <alignment horizontal="center" vertical="center" shrinkToFit="1"/>
    </xf>
    <xf numFmtId="0" fontId="6" fillId="0" borderId="9" xfId="2" applyFont="1" applyBorder="1" applyAlignment="1">
      <alignment vertical="center" shrinkToFit="1"/>
    </xf>
    <xf numFmtId="0" fontId="6" fillId="0" borderId="0" xfId="2" applyFont="1" applyBorder="1" applyAlignment="1">
      <alignment vertical="center" shrinkToFit="1"/>
    </xf>
    <xf numFmtId="0" fontId="16" fillId="16" borderId="9" xfId="2" applyFont="1" applyFill="1" applyBorder="1" applyAlignment="1">
      <alignment horizontal="center" vertical="center" wrapText="1" shrinkToFit="1"/>
    </xf>
    <xf numFmtId="0" fontId="5" fillId="8" borderId="2" xfId="2" applyFont="1" applyFill="1" applyBorder="1" applyAlignment="1">
      <alignment horizontal="center" vertical="center" textRotation="90" wrapText="1"/>
    </xf>
    <xf numFmtId="0" fontId="9" fillId="11" borderId="9" xfId="0" applyFont="1" applyFill="1" applyBorder="1" applyAlignment="1">
      <alignment horizontal="left"/>
    </xf>
    <xf numFmtId="0" fontId="6" fillId="11" borderId="9" xfId="2" applyFont="1" applyFill="1" applyBorder="1" applyAlignment="1"/>
    <xf numFmtId="0" fontId="6" fillId="11" borderId="9" xfId="2" applyFont="1" applyFill="1" applyBorder="1" applyAlignment="1">
      <alignment shrinkToFit="1"/>
    </xf>
    <xf numFmtId="0" fontId="9" fillId="11" borderId="9" xfId="0" applyFont="1" applyFill="1" applyBorder="1" applyAlignment="1">
      <alignment horizontal="center"/>
    </xf>
    <xf numFmtId="0" fontId="6" fillId="11" borderId="9" xfId="2" applyFont="1" applyFill="1" applyBorder="1" applyAlignment="1" applyProtection="1">
      <alignment horizontal="center" shrinkToFit="1"/>
      <protection locked="0"/>
    </xf>
    <xf numFmtId="0" fontId="9" fillId="11" borderId="9" xfId="2" applyFont="1" applyFill="1" applyBorder="1" applyAlignment="1" applyProtection="1">
      <alignment horizontal="center" vertical="center" shrinkToFit="1"/>
      <protection locked="0"/>
    </xf>
    <xf numFmtId="0" fontId="6" fillId="11" borderId="0" xfId="2" applyFont="1" applyFill="1" applyBorder="1" applyAlignment="1">
      <alignment shrinkToFit="1"/>
    </xf>
    <xf numFmtId="0" fontId="6" fillId="11" borderId="9" xfId="0" applyFont="1" applyFill="1" applyBorder="1" applyAlignment="1">
      <alignment horizontal="left"/>
    </xf>
    <xf numFmtId="0" fontId="6" fillId="11" borderId="9" xfId="0" applyFont="1" applyFill="1" applyBorder="1" applyAlignment="1">
      <alignment horizontal="center"/>
    </xf>
    <xf numFmtId="0" fontId="6" fillId="3" borderId="14" xfId="2" applyFont="1" applyFill="1" applyBorder="1" applyAlignment="1">
      <alignment shrinkToFit="1"/>
    </xf>
    <xf numFmtId="0" fontId="6" fillId="11" borderId="14" xfId="2" applyFont="1" applyFill="1" applyBorder="1" applyAlignment="1">
      <alignment shrinkToFit="1"/>
    </xf>
    <xf numFmtId="0" fontId="14" fillId="3" borderId="14" xfId="2" applyFont="1" applyFill="1" applyBorder="1" applyAlignment="1">
      <alignment shrinkToFit="1"/>
    </xf>
    <xf numFmtId="0" fontId="6" fillId="3" borderId="14" xfId="2" applyFont="1" applyFill="1" applyBorder="1" applyAlignment="1">
      <alignment vertical="center" shrinkToFit="1"/>
    </xf>
    <xf numFmtId="0" fontId="15" fillId="3" borderId="14" xfId="0" applyNumberFormat="1" applyFont="1" applyFill="1" applyBorder="1" applyAlignment="1">
      <alignment horizontal="left" vertical="center" shrinkToFit="1"/>
    </xf>
    <xf numFmtId="0" fontId="6" fillId="0" borderId="14" xfId="2" applyFont="1" applyBorder="1"/>
    <xf numFmtId="0" fontId="9" fillId="4" borderId="15" xfId="0" applyFont="1" applyFill="1" applyBorder="1" applyAlignment="1">
      <alignment horizontal="center"/>
    </xf>
    <xf numFmtId="0" fontId="9" fillId="11" borderId="15" xfId="0" applyFont="1" applyFill="1" applyBorder="1" applyAlignment="1">
      <alignment horizontal="center"/>
    </xf>
    <xf numFmtId="0" fontId="14" fillId="4" borderId="15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9" fillId="4" borderId="15" xfId="0" applyFont="1" applyFill="1" applyBorder="1" applyAlignment="1">
      <alignment horizontal="center" vertical="center"/>
    </xf>
    <xf numFmtId="0" fontId="6" fillId="11" borderId="15" xfId="0" applyFont="1" applyFill="1" applyBorder="1" applyAlignment="1">
      <alignment horizontal="center"/>
    </xf>
    <xf numFmtId="0" fontId="6" fillId="4" borderId="15" xfId="2" applyFont="1" applyFill="1" applyBorder="1"/>
    <xf numFmtId="0" fontId="6" fillId="11" borderId="15" xfId="2" applyFont="1" applyFill="1" applyBorder="1" applyAlignment="1">
      <alignment horizontal="center" shrinkToFit="1"/>
    </xf>
    <xf numFmtId="0" fontId="5" fillId="4" borderId="0" xfId="2" applyFont="1" applyFill="1" applyBorder="1" applyAlignment="1">
      <alignment horizontal="center" vertical="center" shrinkToFit="1"/>
    </xf>
    <xf numFmtId="0" fontId="5" fillId="0" borderId="7" xfId="2" applyFont="1" applyBorder="1" applyAlignment="1">
      <alignment horizontal="center" vertical="center"/>
    </xf>
    <xf numFmtId="0" fontId="7" fillId="0" borderId="2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5" fillId="8" borderId="9" xfId="2" applyFont="1" applyFill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9" borderId="9" xfId="2" applyFont="1" applyFill="1" applyBorder="1" applyAlignment="1">
      <alignment horizontal="center" vertical="center"/>
    </xf>
    <xf numFmtId="0" fontId="5" fillId="4" borderId="9" xfId="2" applyFont="1" applyFill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 wrapText="1"/>
    </xf>
    <xf numFmtId="0" fontId="5" fillId="5" borderId="9" xfId="2" applyFont="1" applyFill="1" applyBorder="1" applyAlignment="1">
      <alignment horizontal="center" vertical="center" wrapText="1"/>
    </xf>
    <xf numFmtId="0" fontId="5" fillId="5" borderId="9" xfId="2" applyFont="1" applyFill="1" applyBorder="1" applyAlignment="1">
      <alignment horizontal="center" vertical="center"/>
    </xf>
    <xf numFmtId="0" fontId="5" fillId="0" borderId="9" xfId="2" applyFont="1" applyBorder="1" applyAlignment="1">
      <alignment horizontal="center" vertical="center" shrinkToFit="1"/>
    </xf>
    <xf numFmtId="0" fontId="5" fillId="0" borderId="3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8" borderId="14" xfId="2" applyFont="1" applyFill="1" applyBorder="1" applyAlignment="1">
      <alignment horizontal="center" vertical="center"/>
    </xf>
    <xf numFmtId="0" fontId="5" fillId="8" borderId="15" xfId="2" applyFont="1" applyFill="1" applyBorder="1" applyAlignment="1">
      <alignment horizontal="center" vertical="center"/>
    </xf>
    <xf numFmtId="0" fontId="5" fillId="0" borderId="8" xfId="2" applyFont="1" applyBorder="1" applyAlignment="1">
      <alignment horizontal="center" vertical="center" wrapText="1"/>
    </xf>
    <xf numFmtId="0" fontId="5" fillId="0" borderId="9" xfId="2" applyFont="1" applyBorder="1" applyAlignment="1">
      <alignment horizontal="center" vertical="center" textRotation="90" wrapText="1"/>
    </xf>
    <xf numFmtId="0" fontId="5" fillId="0" borderId="9" xfId="2" applyFont="1" applyBorder="1" applyAlignment="1">
      <alignment horizontal="center" vertical="center" textRotation="90"/>
    </xf>
    <xf numFmtId="0" fontId="6" fillId="0" borderId="9" xfId="2" applyFont="1" applyBorder="1" applyAlignment="1">
      <alignment horizontal="center"/>
    </xf>
    <xf numFmtId="0" fontId="5" fillId="13" borderId="5" xfId="2" applyFont="1" applyFill="1" applyBorder="1" applyAlignment="1">
      <alignment horizontal="center" vertical="center" textRotation="90" wrapText="1"/>
    </xf>
    <xf numFmtId="0" fontId="5" fillId="13" borderId="7" xfId="2" applyFont="1" applyFill="1" applyBorder="1" applyAlignment="1">
      <alignment horizontal="center" vertical="center" textRotation="90" wrapText="1"/>
    </xf>
    <xf numFmtId="0" fontId="5" fillId="5" borderId="9" xfId="2" applyFont="1" applyFill="1" applyBorder="1" applyAlignment="1">
      <alignment horizontal="center" vertical="center" textRotation="90" wrapText="1"/>
    </xf>
    <xf numFmtId="0" fontId="5" fillId="8" borderId="5" xfId="2" applyFont="1" applyFill="1" applyBorder="1" applyAlignment="1">
      <alignment horizontal="center" vertical="center" textRotation="90" wrapText="1"/>
    </xf>
    <xf numFmtId="0" fontId="5" fillId="8" borderId="7" xfId="2" applyFont="1" applyFill="1" applyBorder="1" applyAlignment="1">
      <alignment horizontal="center" vertical="center" textRotation="90" wrapText="1"/>
    </xf>
    <xf numFmtId="0" fontId="6" fillId="0" borderId="14" xfId="2" applyFont="1" applyBorder="1" applyAlignment="1">
      <alignment horizontal="center"/>
    </xf>
    <xf numFmtId="0" fontId="5" fillId="0" borderId="2" xfId="2" applyFont="1" applyBorder="1" applyAlignment="1">
      <alignment horizontal="center" vertical="center" textRotation="90" wrapText="1"/>
    </xf>
    <xf numFmtId="0" fontId="5" fillId="0" borderId="20" xfId="2" applyFont="1" applyBorder="1" applyAlignment="1">
      <alignment horizontal="center" vertical="center" textRotation="90" wrapText="1"/>
    </xf>
    <xf numFmtId="0" fontId="5" fillId="0" borderId="6" xfId="2" applyFont="1" applyBorder="1" applyAlignment="1">
      <alignment horizontal="center" vertical="center" textRotation="90" wrapText="1"/>
    </xf>
    <xf numFmtId="0" fontId="6" fillId="0" borderId="20" xfId="2" applyFont="1" applyBorder="1" applyAlignment="1">
      <alignment horizontal="center" shrinkToFit="1"/>
    </xf>
    <xf numFmtId="0" fontId="6" fillId="0" borderId="0" xfId="2" applyFont="1" applyBorder="1" applyAlignment="1">
      <alignment horizontal="center" shrinkToFit="1"/>
    </xf>
  </cellXfs>
  <cellStyles count="6">
    <cellStyle name="Normal 2" xfId="5"/>
    <cellStyle name="ปกติ" xfId="0" builtinId="0"/>
    <cellStyle name="ปกติ 2" xfId="1"/>
    <cellStyle name="ปกติ 3" xfId="2"/>
    <cellStyle name="ปกติ 3 2" xfId="3"/>
    <cellStyle name="ปกติ 4" xfId="4"/>
  </cellStyles>
  <dxfs count="0"/>
  <tableStyles count="0" defaultTableStyle="TableStyleMedium9" defaultPivotStyle="PivotStyleLight16"/>
  <colors>
    <mruColors>
      <color rgb="FFFFFF99"/>
      <color rgb="FFFCD0D9"/>
      <color rgb="FFFFCCFF"/>
      <color rgb="FFCCFFCC"/>
      <color rgb="FFFFFFCC"/>
      <color rgb="FFCCECFF"/>
      <color rgb="FFFF99FF"/>
      <color rgb="FFF375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66675</xdr:colOff>
      <xdr:row>215</xdr:row>
      <xdr:rowOff>190500</xdr:rowOff>
    </xdr:from>
    <xdr:to>
      <xdr:col>29</xdr:col>
      <xdr:colOff>85725</xdr:colOff>
      <xdr:row>219</xdr:row>
      <xdr:rowOff>171450</xdr:rowOff>
    </xdr:to>
    <xdr:pic>
      <xdr:nvPicPr>
        <xdr:cNvPr id="2" name="รูปภาพ 53" descr="KU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1825" y="66332100"/>
          <a:ext cx="1200150" cy="1162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0</xdr:colOff>
      <xdr:row>172</xdr:row>
      <xdr:rowOff>104775</xdr:rowOff>
    </xdr:from>
    <xdr:to>
      <xdr:col>18</xdr:col>
      <xdr:colOff>19050</xdr:colOff>
      <xdr:row>176</xdr:row>
      <xdr:rowOff>85725</xdr:rowOff>
    </xdr:to>
    <xdr:pic>
      <xdr:nvPicPr>
        <xdr:cNvPr id="3" name="รูปภาพ 54" descr="KUT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81375" y="53549550"/>
          <a:ext cx="1457325" cy="1162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bec-n/Desktop/&#3649;&#3610;&#3610;&#3648;&#3585;&#3655;&#3610;_10_&#3617;&#3636;.&#3618;._61_(&#3611;&#3619;&#3633;&#3610;&#3611;&#3619;&#3640;&#3591;_15_&#3617;&#3636;.&#3618;.61)/1.&#3649;&#3610;&#3610;&#3650;&#3619;&#3591;&#3648;&#3619;&#3637;&#3618;&#3609;%20&#3611;&#3637;%202561%20&#3626;&#3614;&#3611;_(&#3649;&#3585;&#3657;&#3652;&#3586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ond\.&#3627;&#3609;&#3633;&#3591;&#3626;&#3639;&#3629;\2564\9.%20&#3626;&#3635;&#3619;&#3623;&#3592;&#3626;&#3616;&#3634;&#3614;&#3629;&#3633;&#3605;&#3619;&#3634;&#3585;&#3635;&#3621;&#3633;&#3591;%20----%2064\1.%20&#3649;&#3610;&#3610;&#3650;&#3619;&#3591;&#3648;&#3619;&#3637;&#3618;&#3609;%2025%20&#3617;&#3636;.&#3618;.%2064%20&#3626;&#3614;&#3600;%201%20&#3617;&#3636;.&#3618;.%206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เกณฑ์ กคศ."/>
      <sheetName val="มาตรฐานวิชาเอก"/>
      <sheetName val="โรงเรียนคิดเกณฑ์พิเศษ"/>
      <sheetName val="แบบเรียนร่วม"/>
      <sheetName val="แบบ ม.พิเศษ"/>
      <sheetName val="แบบ สศศ."/>
      <sheetName val="แบบโรงเรียนปกติ"/>
      <sheetName val="ครตาม จ.18"/>
      <sheetName val="สำหรับเขตพื้นที่"/>
      <sheetName val="เมนู"/>
      <sheetName val="มาตรฐานวิชาเอกประถม"/>
      <sheetName val="ว่างจากการเกษียณ(เกลี่ยคืน)"/>
      <sheetName val="ครู จ. 18 ตามวิชาที่สอน"/>
      <sheetName val="ครู จ.18 ตามวิชาที่จบ"/>
      <sheetName val="มาตรฐานวิชาเอกมัธยม"/>
      <sheetName val="รร.ปกติ"/>
      <sheetName val="ครูตาม จ.18"/>
      <sheetName val="แบบความต้องการวิชาเอก"/>
    </sheetNames>
    <sheetDataSet>
      <sheetData sheetId="0">
        <row r="3">
          <cell r="C3">
            <v>0</v>
          </cell>
        </row>
      </sheetData>
      <sheetData sheetId="1">
        <row r="2">
          <cell r="C2" t="str">
            <v>คลิกเลือกที่ตั้ง รร</v>
          </cell>
        </row>
      </sheetData>
      <sheetData sheetId="2"/>
      <sheetData sheetId="3"/>
      <sheetData sheetId="4"/>
      <sheetData sheetId="5"/>
      <sheetData sheetId="6"/>
      <sheetData sheetId="7">
        <row r="2">
          <cell r="C2">
            <v>0</v>
          </cell>
        </row>
      </sheetData>
      <sheetData sheetId="8"/>
      <sheetData sheetId="9">
        <row r="2">
          <cell r="C2" t="str">
            <v>คลิกเลือกที่ตั้ง รร</v>
          </cell>
          <cell r="E2" t="str">
            <v>คลิกเลือกลักษณะพิเศษ</v>
          </cell>
        </row>
        <row r="3">
          <cell r="C3" t="str">
            <v>เทศบาลตำบล</v>
          </cell>
          <cell r="E3" t="str">
            <v>ปกติ</v>
          </cell>
        </row>
        <row r="4">
          <cell r="C4" t="str">
            <v>เทศบาลเมือง</v>
          </cell>
          <cell r="E4" t="str">
            <v>กันดาร</v>
          </cell>
        </row>
        <row r="5">
          <cell r="C5" t="str">
            <v>เทศบาลนคร</v>
          </cell>
          <cell r="E5" t="str">
            <v>ชนกลุ่มน้อย</v>
          </cell>
        </row>
        <row r="6">
          <cell r="C6" t="str">
            <v>อบต.</v>
          </cell>
          <cell r="E6" t="str">
            <v>ชายแดน</v>
          </cell>
        </row>
        <row r="7">
          <cell r="C7" t="str">
            <v>กทม.</v>
          </cell>
          <cell r="E7" t="str">
            <v>พระราชดำริ</v>
          </cell>
        </row>
        <row r="8">
          <cell r="E8" t="str">
            <v>ภูเขา</v>
          </cell>
        </row>
        <row r="9">
          <cell r="E9" t="str">
            <v>บนเกาะ</v>
          </cell>
        </row>
        <row r="10">
          <cell r="E10" t="str">
            <v>เสี่ยงภัย</v>
          </cell>
        </row>
        <row r="11">
          <cell r="E11" t="str">
            <v>พื้นที่พิเศษ(กระทรวงการคลัง)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เกณฑ์ กคศ."/>
      <sheetName val="มาตรฐานวิชาเอกประถม"/>
      <sheetName val="มาตรฐานวิชาเอกมัธยม"/>
      <sheetName val="โรงเรียนคิดเกณฑ์พิเศษ"/>
      <sheetName val="แบบ สศศ."/>
      <sheetName val="รร.ปกติ"/>
      <sheetName val="ครูตาม จ.18"/>
      <sheetName val="สำหรับเขตพื้นที่"/>
      <sheetName val="เมน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H1" t="str">
            <v>คลิกเลือก สพท.</v>
          </cell>
        </row>
        <row r="2">
          <cell r="A2" t="str">
            <v>คลิกเลือกประเภทสถานศึกษา</v>
          </cell>
          <cell r="H2" t="str">
            <v>สพป.กระบี่</v>
          </cell>
        </row>
        <row r="3">
          <cell r="A3" t="str">
            <v>ป.ประถมศึกษา</v>
          </cell>
          <cell r="H3" t="str">
            <v>สพป.กรุงเทพมหานคร</v>
          </cell>
        </row>
        <row r="4">
          <cell r="A4" t="str">
            <v>ข.ขยายโอกาส</v>
          </cell>
          <cell r="H4" t="str">
            <v>สพป.กาญจนบุรี เขต 1</v>
          </cell>
        </row>
        <row r="5">
          <cell r="A5" t="str">
            <v>ม.มัธยมศึกษา</v>
          </cell>
          <cell r="H5" t="str">
            <v>สพป.กาญจนบุรี เขต 2</v>
          </cell>
        </row>
        <row r="6">
          <cell r="A6" t="str">
            <v>พ.โรงเรียนการศึกษาพิเศษ</v>
          </cell>
          <cell r="H6" t="str">
            <v>สพป.กาญจนบุรี เขต 3</v>
          </cell>
        </row>
        <row r="7">
          <cell r="A7" t="str">
            <v>ศ.ศูนย์การศึกษาพิเศษ</v>
          </cell>
          <cell r="H7" t="str">
            <v>สพป.กาญจนบุรี เขต 4</v>
          </cell>
        </row>
        <row r="8">
          <cell r="H8" t="str">
            <v>สพป.กาฬสินธุ์ เขต 1</v>
          </cell>
        </row>
        <row r="9">
          <cell r="H9" t="str">
            <v>สพป.กาฬสินธุ์ เขต 2</v>
          </cell>
        </row>
        <row r="10">
          <cell r="H10" t="str">
            <v>สพป.กาฬสินธุ์ เขต 3</v>
          </cell>
        </row>
        <row r="11">
          <cell r="H11" t="str">
            <v>สพป.กำแพงเพชร เขต 1</v>
          </cell>
        </row>
        <row r="12">
          <cell r="H12" t="str">
            <v>สพป.กำแพงเพชร เขต 2</v>
          </cell>
        </row>
        <row r="13">
          <cell r="H13" t="str">
            <v>สพป.ขอนแก่น เขต 1</v>
          </cell>
        </row>
        <row r="14">
          <cell r="H14" t="str">
            <v>สพป.ขอนแก่น เขต 2</v>
          </cell>
        </row>
        <row r="15">
          <cell r="H15" t="str">
            <v>สพป.ขอนแก่น เขต 3</v>
          </cell>
        </row>
        <row r="16">
          <cell r="H16" t="str">
            <v>สพป.ขอนแก่น เขต 4</v>
          </cell>
        </row>
        <row r="17">
          <cell r="H17" t="str">
            <v>สพป.ขอนแก่น เขต 5</v>
          </cell>
        </row>
        <row r="18">
          <cell r="H18" t="str">
            <v>สพป.จันทบุรี เขต 1</v>
          </cell>
        </row>
        <row r="19">
          <cell r="H19" t="str">
            <v>สพป.จันทบุรี เขต 2</v>
          </cell>
        </row>
        <row r="20">
          <cell r="H20" t="str">
            <v>สพป.ฉะเชิงเทรา เขต 1</v>
          </cell>
        </row>
        <row r="21">
          <cell r="H21" t="str">
            <v>สพป.ฉะเชิงเทรา เขต 2</v>
          </cell>
        </row>
        <row r="22">
          <cell r="H22" t="str">
            <v>สพป.ชลบุรี เขต 1</v>
          </cell>
        </row>
        <row r="23">
          <cell r="H23" t="str">
            <v>สพป.ชลบุรี เขต 2</v>
          </cell>
        </row>
        <row r="24">
          <cell r="H24" t="str">
            <v>สพป.ชลบุรี เขต 3</v>
          </cell>
        </row>
        <row r="25">
          <cell r="H25" t="str">
            <v>สพป.ชัยนาท</v>
          </cell>
        </row>
        <row r="26">
          <cell r="H26" t="str">
            <v>สพป.ชัยภูมิ เขต 1</v>
          </cell>
        </row>
        <row r="27">
          <cell r="H27" t="str">
            <v>สพป.ชัยภูมิ เขต 2</v>
          </cell>
        </row>
        <row r="28">
          <cell r="H28" t="str">
            <v>สพป.ชัยภูมิ เขต 3</v>
          </cell>
        </row>
        <row r="29">
          <cell r="H29" t="str">
            <v>สพป.ชุมพร เขต 1</v>
          </cell>
        </row>
        <row r="30">
          <cell r="H30" t="str">
            <v>สพป.ชุมพร เขต 2</v>
          </cell>
        </row>
        <row r="31">
          <cell r="H31" t="str">
            <v>สพป.เชียงราย เขต 1</v>
          </cell>
        </row>
        <row r="32">
          <cell r="H32" t="str">
            <v>สพป.เชียงราย เขต 2</v>
          </cell>
        </row>
        <row r="33">
          <cell r="H33" t="str">
            <v>สพป.เชียงราย เขต 3</v>
          </cell>
        </row>
        <row r="34">
          <cell r="H34" t="str">
            <v>สพป.เชียงราย เขต 4</v>
          </cell>
        </row>
        <row r="35">
          <cell r="H35" t="str">
            <v>สพป.เชียงใหม่ เขต 1</v>
          </cell>
        </row>
        <row r="36">
          <cell r="H36" t="str">
            <v>สพป.เชียงใหม่ เขต 2</v>
          </cell>
        </row>
        <row r="37">
          <cell r="H37" t="str">
            <v>สพป.เชียงใหม่ เขต 3</v>
          </cell>
        </row>
        <row r="38">
          <cell r="H38" t="str">
            <v>สพป.เชียงใหม่ เขต 4</v>
          </cell>
        </row>
        <row r="39">
          <cell r="H39" t="str">
            <v>สพป.เชียงใหม่ เขต 5</v>
          </cell>
        </row>
        <row r="40">
          <cell r="H40" t="str">
            <v>สพป.เชียงใหม่ เขต 6</v>
          </cell>
        </row>
        <row r="41">
          <cell r="H41" t="str">
            <v>สพป.ตรัง เขต 1</v>
          </cell>
        </row>
        <row r="42">
          <cell r="H42" t="str">
            <v>สพป.ตรัง เขต 2</v>
          </cell>
        </row>
        <row r="43">
          <cell r="H43" t="str">
            <v>สพป.ตราด</v>
          </cell>
        </row>
        <row r="44">
          <cell r="H44" t="str">
            <v>สพป.ตาก เขต 1</v>
          </cell>
        </row>
        <row r="45">
          <cell r="H45" t="str">
            <v>สพป.ตาก เขต 2</v>
          </cell>
        </row>
        <row r="46">
          <cell r="H46" t="str">
            <v>สพป.นครนายก</v>
          </cell>
        </row>
        <row r="47">
          <cell r="H47" t="str">
            <v>สพป.นครปฐม เขต 1</v>
          </cell>
        </row>
        <row r="48">
          <cell r="H48" t="str">
            <v>สพป.นครปฐม เขต 2</v>
          </cell>
        </row>
        <row r="49">
          <cell r="H49" t="str">
            <v>สพป.นครพนม เขต 1</v>
          </cell>
        </row>
        <row r="50">
          <cell r="H50" t="str">
            <v>สพป.นครพนม เขต 2</v>
          </cell>
        </row>
        <row r="51">
          <cell r="H51" t="str">
            <v>สพป.นครราชสีมา เขต 1</v>
          </cell>
        </row>
        <row r="52">
          <cell r="H52" t="str">
            <v>สพป.นครราชสีมา เขต 2</v>
          </cell>
        </row>
        <row r="53">
          <cell r="H53" t="str">
            <v>สพป.นครราชสีมา เขต 3</v>
          </cell>
        </row>
        <row r="54">
          <cell r="H54" t="str">
            <v>สพป.นครราชสีมา เขต 4</v>
          </cell>
        </row>
        <row r="55">
          <cell r="H55" t="str">
            <v>สพป.นครราชสีมา เขต 5</v>
          </cell>
        </row>
        <row r="56">
          <cell r="H56" t="str">
            <v>สพป.นครราชสีมา เขต 6</v>
          </cell>
        </row>
        <row r="57">
          <cell r="H57" t="str">
            <v>สพป.นครราชสีมา เขต 7</v>
          </cell>
        </row>
        <row r="58">
          <cell r="H58" t="str">
            <v>สพป.นครศรีธรรมราช เขต 1</v>
          </cell>
        </row>
        <row r="59">
          <cell r="H59" t="str">
            <v>สพป.นครศรีธรรมราช เขต 2</v>
          </cell>
        </row>
        <row r="60">
          <cell r="H60" t="str">
            <v>สพป.นครศรีธรรมราช เขต 3</v>
          </cell>
        </row>
        <row r="61">
          <cell r="H61" t="str">
            <v>สพป.นครศรีธรรมราช เขต 4</v>
          </cell>
        </row>
        <row r="62">
          <cell r="H62" t="str">
            <v>สพป.นครสวรรค์ เขต 1</v>
          </cell>
        </row>
        <row r="63">
          <cell r="H63" t="str">
            <v>สพป.นครสวรรค์ เขต 2</v>
          </cell>
        </row>
        <row r="64">
          <cell r="H64" t="str">
            <v>สพป.นครสวรรค์ เขต 3</v>
          </cell>
        </row>
        <row r="65">
          <cell r="H65" t="str">
            <v>สพป.นนทบุรี เขต 1</v>
          </cell>
        </row>
        <row r="66">
          <cell r="H66" t="str">
            <v>สพป.นนทบุรี เขต 2</v>
          </cell>
        </row>
        <row r="67">
          <cell r="H67" t="str">
            <v>สพป.นราธิวาส เขต 1</v>
          </cell>
        </row>
        <row r="68">
          <cell r="H68" t="str">
            <v>สพป.นราธิวาส เขต 2</v>
          </cell>
        </row>
        <row r="69">
          <cell r="H69" t="str">
            <v>สพป.นราธิวาส เขต 3</v>
          </cell>
        </row>
        <row r="70">
          <cell r="H70" t="str">
            <v>สพป.น่าน เขต 1</v>
          </cell>
        </row>
        <row r="71">
          <cell r="H71" t="str">
            <v>สพป.น่าน เขต 2</v>
          </cell>
        </row>
        <row r="72">
          <cell r="H72" t="str">
            <v>สพป.บึงกาฬ</v>
          </cell>
        </row>
        <row r="73">
          <cell r="H73" t="str">
            <v>สพป.บุรีรัมย์ เขต 1</v>
          </cell>
        </row>
        <row r="74">
          <cell r="H74" t="str">
            <v>สพป.บุรีรัมย์ เขต 2</v>
          </cell>
        </row>
        <row r="75">
          <cell r="H75" t="str">
            <v>สพป.บุรีรัมย์ เขต 3</v>
          </cell>
        </row>
        <row r="76">
          <cell r="H76" t="str">
            <v>สพป.บุรีรัมย์ เขต 4</v>
          </cell>
        </row>
        <row r="77">
          <cell r="H77" t="str">
            <v>สพป.ปทุมธานี เขต 1</v>
          </cell>
        </row>
        <row r="78">
          <cell r="H78" t="str">
            <v>สพป.ปทุมธานี เขต 2</v>
          </cell>
        </row>
        <row r="79">
          <cell r="H79" t="str">
            <v>สพป.ประจวบคีรีขันธ์ เขต 1</v>
          </cell>
        </row>
        <row r="80">
          <cell r="H80" t="str">
            <v>สพป.ประจวบคีรีขันธ์ เขต 2</v>
          </cell>
        </row>
        <row r="81">
          <cell r="H81" t="str">
            <v>สพป.ปราจีนบุรี เขต 1</v>
          </cell>
        </row>
        <row r="82">
          <cell r="H82" t="str">
            <v>สพป.ปราจีนบุรี เขต 2</v>
          </cell>
        </row>
        <row r="83">
          <cell r="H83" t="str">
            <v>สพป.ปัตตานี เขต 1</v>
          </cell>
        </row>
        <row r="84">
          <cell r="H84" t="str">
            <v>สพป.ปัตตานี เขต 2</v>
          </cell>
        </row>
        <row r="85">
          <cell r="H85" t="str">
            <v>สพป.ปัตตานี เขต 3</v>
          </cell>
        </row>
        <row r="86">
          <cell r="H86" t="str">
            <v>สพป.พระนครศรีอยุธยา เขต 1</v>
          </cell>
        </row>
        <row r="87">
          <cell r="H87" t="str">
            <v>สพป.พระนครศรีอยุธยา เขต 2</v>
          </cell>
        </row>
        <row r="88">
          <cell r="H88" t="str">
            <v>สพป.พะเยา เขต 1</v>
          </cell>
        </row>
        <row r="89">
          <cell r="H89" t="str">
            <v>สพป.พะเยา เขต 2</v>
          </cell>
        </row>
        <row r="90">
          <cell r="H90" t="str">
            <v>สพป.พังงา</v>
          </cell>
        </row>
        <row r="91">
          <cell r="H91" t="str">
            <v>สพป.พัทลุง เขต 1</v>
          </cell>
        </row>
        <row r="92">
          <cell r="H92" t="str">
            <v>สพป.พัทลุง เขต 2</v>
          </cell>
        </row>
        <row r="93">
          <cell r="H93" t="str">
            <v>สพป.พิจิตร เขต 1</v>
          </cell>
        </row>
        <row r="94">
          <cell r="H94" t="str">
            <v>สพป.พิจิตร เขต 2</v>
          </cell>
        </row>
        <row r="95">
          <cell r="H95" t="str">
            <v>สพป.พิษณุโลก เขต 1</v>
          </cell>
        </row>
        <row r="96">
          <cell r="H96" t="str">
            <v>สพป.พิษณุโลก เขต 2</v>
          </cell>
        </row>
        <row r="97">
          <cell r="H97" t="str">
            <v>สพป.พิษณุโลก เขต 3</v>
          </cell>
        </row>
        <row r="98">
          <cell r="H98" t="str">
            <v>สพป.เพชรบุรี เขต 1</v>
          </cell>
        </row>
        <row r="99">
          <cell r="H99" t="str">
            <v>สพป.เพชรบุรี เขต 2</v>
          </cell>
        </row>
        <row r="100">
          <cell r="H100" t="str">
            <v>สพป.เพชรบูรณ์ เขต 1</v>
          </cell>
        </row>
        <row r="101">
          <cell r="H101" t="str">
            <v>สพป.เพชรบูรณ์ เขต 2</v>
          </cell>
        </row>
        <row r="102">
          <cell r="H102" t="str">
            <v>สพป.เพชรบูรณ์ เขต 3</v>
          </cell>
        </row>
        <row r="103">
          <cell r="H103" t="str">
            <v>สพป.แพร่ เขต 1</v>
          </cell>
        </row>
        <row r="104">
          <cell r="H104" t="str">
            <v>สพป.แพร่ เขต 2</v>
          </cell>
        </row>
        <row r="105">
          <cell r="H105" t="str">
            <v>สพป.ภูเก็ต</v>
          </cell>
        </row>
        <row r="106">
          <cell r="H106" t="str">
            <v>สพป.มหาสารคาม เขต 1</v>
          </cell>
        </row>
        <row r="107">
          <cell r="H107" t="str">
            <v>สพป.มหาสารคาม เขต 2</v>
          </cell>
        </row>
        <row r="108">
          <cell r="H108" t="str">
            <v>สพป.มหาสารคาม เขต 3</v>
          </cell>
        </row>
        <row r="109">
          <cell r="H109" t="str">
            <v>สพป.มุกดาหาร</v>
          </cell>
        </row>
        <row r="110">
          <cell r="H110" t="str">
            <v>สพป.แม่ฮ่องสอน เขต 1</v>
          </cell>
        </row>
        <row r="111">
          <cell r="H111" t="str">
            <v>สพป.แม่ฮ่องสอน เขต 2</v>
          </cell>
        </row>
        <row r="112">
          <cell r="H112" t="str">
            <v>สพป.ยโสธร เขต 1</v>
          </cell>
        </row>
        <row r="113">
          <cell r="H113" t="str">
            <v>สพป.ยโสธร เขต 2</v>
          </cell>
        </row>
        <row r="114">
          <cell r="H114" t="str">
            <v>สพป.ยะลา เขต 1</v>
          </cell>
        </row>
        <row r="115">
          <cell r="H115" t="str">
            <v>สพป.ยะลา เขต 2</v>
          </cell>
        </row>
        <row r="116">
          <cell r="H116" t="str">
            <v>สพป.ยะลา เขต 3</v>
          </cell>
        </row>
        <row r="117">
          <cell r="H117" t="str">
            <v>สพป.ร้อยเอ็ด เขต 1</v>
          </cell>
        </row>
        <row r="118">
          <cell r="H118" t="str">
            <v>สพป.ร้อยเอ็ด เขต 2</v>
          </cell>
        </row>
        <row r="119">
          <cell r="H119" t="str">
            <v>สพป.ร้อยเอ็ด เขต 3</v>
          </cell>
        </row>
        <row r="120">
          <cell r="H120" t="str">
            <v>สพป.ระนอง</v>
          </cell>
        </row>
        <row r="121">
          <cell r="H121" t="str">
            <v>สพป.ระยอง เขต 1</v>
          </cell>
        </row>
        <row r="122">
          <cell r="H122" t="str">
            <v>สพป.ระยอง เขต 2</v>
          </cell>
        </row>
        <row r="123">
          <cell r="H123" t="str">
            <v>สพป.ราชบุรี เขต 1</v>
          </cell>
        </row>
        <row r="124">
          <cell r="H124" t="str">
            <v>สพป.ราชบุรี เขต 2</v>
          </cell>
        </row>
        <row r="125">
          <cell r="H125" t="str">
            <v>สพป.ลพบุรี เขต 1</v>
          </cell>
        </row>
        <row r="126">
          <cell r="H126" t="str">
            <v>สพป.ลพบุรี เขต 2</v>
          </cell>
        </row>
        <row r="127">
          <cell r="H127" t="str">
            <v>สพป.ลำปาง เขต 1</v>
          </cell>
        </row>
        <row r="128">
          <cell r="H128" t="str">
            <v>สพป.ลำปาง เขต 2</v>
          </cell>
        </row>
        <row r="129">
          <cell r="H129" t="str">
            <v>สพป.ลำปาง เขต 3</v>
          </cell>
        </row>
        <row r="130">
          <cell r="H130" t="str">
            <v>สพป.ลำพูน เขต 1</v>
          </cell>
        </row>
        <row r="131">
          <cell r="H131" t="str">
            <v>สพป.ลำพูน เขต 2</v>
          </cell>
        </row>
        <row r="132">
          <cell r="H132" t="str">
            <v>สพป.เลย เขต 1</v>
          </cell>
        </row>
        <row r="133">
          <cell r="H133" t="str">
            <v>สพป.เลย เขต 2</v>
          </cell>
        </row>
        <row r="134">
          <cell r="H134" t="str">
            <v>สพป.เลย เขต 3</v>
          </cell>
        </row>
        <row r="135">
          <cell r="H135" t="str">
            <v>สพป.ศรีสะเกษ เขต 1</v>
          </cell>
        </row>
        <row r="136">
          <cell r="H136" t="str">
            <v>สพป.ศรีสะเกษ เขต 2</v>
          </cell>
        </row>
        <row r="137">
          <cell r="H137" t="str">
            <v>สพป.ศรีสะเกษ เขต 3</v>
          </cell>
        </row>
        <row r="138">
          <cell r="H138" t="str">
            <v>สพป.ศรีสะเกษ เขต 4</v>
          </cell>
        </row>
        <row r="139">
          <cell r="H139" t="str">
            <v>สพป.สกลนคร เขต 1</v>
          </cell>
        </row>
        <row r="140">
          <cell r="H140" t="str">
            <v>สพป.สกลนคร เขต 2</v>
          </cell>
        </row>
        <row r="141">
          <cell r="H141" t="str">
            <v>สพป.สกลนคร เขต 3</v>
          </cell>
        </row>
        <row r="142">
          <cell r="H142" t="str">
            <v>สพป.สงขลา เขต 1</v>
          </cell>
        </row>
        <row r="143">
          <cell r="H143" t="str">
            <v>สพป.สงขลา เขต 2</v>
          </cell>
        </row>
        <row r="144">
          <cell r="H144" t="str">
            <v>สพป.สงขลา เขต 3</v>
          </cell>
        </row>
        <row r="145">
          <cell r="H145" t="str">
            <v>สพป.สตูล</v>
          </cell>
        </row>
        <row r="146">
          <cell r="H146" t="str">
            <v>สพป.สมุทรปราการ เขต 1</v>
          </cell>
        </row>
        <row r="147">
          <cell r="H147" t="str">
            <v>สพป.สมุทรปราการ เขต 2</v>
          </cell>
        </row>
        <row r="148">
          <cell r="H148" t="str">
            <v>สพป.สมุทรสงคราม</v>
          </cell>
        </row>
        <row r="149">
          <cell r="H149" t="str">
            <v>สพป.สมุทรสาคร</v>
          </cell>
        </row>
        <row r="150">
          <cell r="H150" t="str">
            <v>สพป.สระแก้ว เขต 1</v>
          </cell>
        </row>
        <row r="151">
          <cell r="H151" t="str">
            <v>สพป.สระแก้ว เขต 2</v>
          </cell>
        </row>
        <row r="152">
          <cell r="H152" t="str">
            <v>สพป.สระบุรี เขต 1</v>
          </cell>
        </row>
        <row r="153">
          <cell r="H153" t="str">
            <v>สพป.สระบุรี เขต 2</v>
          </cell>
        </row>
        <row r="154">
          <cell r="H154" t="str">
            <v>สพป.สิงห์บุรี</v>
          </cell>
        </row>
        <row r="155">
          <cell r="H155" t="str">
            <v>สพป.สุโขทัย เขต 1</v>
          </cell>
        </row>
        <row r="156">
          <cell r="H156" t="str">
            <v>สพป.สุโขทัย เขต 2</v>
          </cell>
        </row>
        <row r="157">
          <cell r="H157" t="str">
            <v>สพป.สุพรรณบุรี เขต 1</v>
          </cell>
        </row>
        <row r="158">
          <cell r="H158" t="str">
            <v>สพป.สุพรรณบุรี เขต 2</v>
          </cell>
        </row>
        <row r="159">
          <cell r="H159" t="str">
            <v>สพป.สุพรรณบุรี เขต 3</v>
          </cell>
        </row>
        <row r="160">
          <cell r="H160" t="str">
            <v>สพป.สุราษฎร์ธานี เขต 1</v>
          </cell>
        </row>
        <row r="161">
          <cell r="H161" t="str">
            <v>สพป.สุราษฎร์ธานี เขต 2</v>
          </cell>
        </row>
        <row r="162">
          <cell r="H162" t="str">
            <v>สพป.สุราษฎร์ธานี เขต 3</v>
          </cell>
        </row>
        <row r="163">
          <cell r="H163" t="str">
            <v>สพป.สุรินทร์ เขต 1</v>
          </cell>
        </row>
        <row r="164">
          <cell r="H164" t="str">
            <v>สพป.สุรินทร์ เขต 2</v>
          </cell>
        </row>
        <row r="165">
          <cell r="H165" t="str">
            <v>สพป.สุรินทร์ เขต 3</v>
          </cell>
        </row>
        <row r="166">
          <cell r="H166" t="str">
            <v>สพป.หนองคาย เขต 1</v>
          </cell>
        </row>
        <row r="167">
          <cell r="H167" t="str">
            <v>สพป.หนองคาย เขต 2</v>
          </cell>
        </row>
        <row r="168">
          <cell r="H168" t="str">
            <v>สพป.หนองบัวลำภู เขต 1</v>
          </cell>
        </row>
        <row r="169">
          <cell r="H169" t="str">
            <v>สพป.หนองบัวลำภู เขต 2</v>
          </cell>
        </row>
        <row r="170">
          <cell r="H170" t="str">
            <v>สพป.อ่างทอง</v>
          </cell>
        </row>
        <row r="171">
          <cell r="H171" t="str">
            <v>สพป.อำนาจเจริญ</v>
          </cell>
        </row>
        <row r="172">
          <cell r="H172" t="str">
            <v>สพป.อุดรธานี เขต 1</v>
          </cell>
        </row>
        <row r="173">
          <cell r="H173" t="str">
            <v>สพป.อุดรธานี เขต 2</v>
          </cell>
        </row>
        <row r="174">
          <cell r="H174" t="str">
            <v>สพป.อุดรธานี เขต 3</v>
          </cell>
        </row>
        <row r="175">
          <cell r="H175" t="str">
            <v>สพป.อุดรธานี เขต 4</v>
          </cell>
        </row>
        <row r="176">
          <cell r="H176" t="str">
            <v>สพป.อุตรดิตถ์ เขต 1</v>
          </cell>
        </row>
        <row r="177">
          <cell r="H177" t="str">
            <v>สพป.อุตรดิตถ์ เขต 2</v>
          </cell>
        </row>
        <row r="178">
          <cell r="H178" t="str">
            <v>สพป.อุทัยธานี เขต 1</v>
          </cell>
        </row>
        <row r="179">
          <cell r="H179" t="str">
            <v>สพป.อุทัยธานี เขต 2</v>
          </cell>
        </row>
        <row r="180">
          <cell r="H180" t="str">
            <v>สพป.อุบลราชธานี เขต 1</v>
          </cell>
        </row>
        <row r="181">
          <cell r="H181" t="str">
            <v>สพป.อุบลราชธานี เขต 2</v>
          </cell>
        </row>
        <row r="182">
          <cell r="H182" t="str">
            <v>สพป.อุบลราชธานี เขต 3</v>
          </cell>
        </row>
        <row r="183">
          <cell r="H183" t="str">
            <v>สพป.อุบลราชธานี เขต 4</v>
          </cell>
        </row>
        <row r="184">
          <cell r="H184" t="str">
            <v>สพป.อุบลราชธานี เขต 5</v>
          </cell>
        </row>
        <row r="185">
          <cell r="H185" t="str">
            <v>สพม. เขต 1</v>
          </cell>
        </row>
        <row r="186">
          <cell r="H186" t="str">
            <v>สพม. เขต 2</v>
          </cell>
        </row>
        <row r="187">
          <cell r="H187" t="str">
            <v>สพม. เขต 3</v>
          </cell>
        </row>
        <row r="188">
          <cell r="H188" t="str">
            <v>สพม. เขต 4</v>
          </cell>
        </row>
        <row r="189">
          <cell r="H189" t="str">
            <v>สพม. เขต 5</v>
          </cell>
        </row>
        <row r="190">
          <cell r="H190" t="str">
            <v>สพม. เขต 6</v>
          </cell>
        </row>
        <row r="191">
          <cell r="H191" t="str">
            <v>สพม. เขต 7</v>
          </cell>
        </row>
        <row r="192">
          <cell r="H192" t="str">
            <v>สพม. เขต 8</v>
          </cell>
        </row>
        <row r="193">
          <cell r="H193" t="str">
            <v>สพม. เขต 9</v>
          </cell>
        </row>
        <row r="194">
          <cell r="H194" t="str">
            <v>สพม. เขต 10</v>
          </cell>
        </row>
        <row r="195">
          <cell r="H195" t="str">
            <v>สพม. เขต 11</v>
          </cell>
        </row>
        <row r="196">
          <cell r="H196" t="str">
            <v>สพม. เขต 12</v>
          </cell>
        </row>
        <row r="197">
          <cell r="H197" t="str">
            <v>สพม. เขต 13</v>
          </cell>
        </row>
        <row r="198">
          <cell r="H198" t="str">
            <v>สพม. เขต 14</v>
          </cell>
        </row>
        <row r="199">
          <cell r="H199" t="str">
            <v>สพม. เขต 15</v>
          </cell>
        </row>
        <row r="200">
          <cell r="H200" t="str">
            <v>สพม. เขต 16</v>
          </cell>
        </row>
        <row r="201">
          <cell r="H201" t="str">
            <v>สพม. เขต 17</v>
          </cell>
        </row>
        <row r="202">
          <cell r="H202" t="str">
            <v>สพม. เขต 18</v>
          </cell>
        </row>
        <row r="203">
          <cell r="H203" t="str">
            <v>สพม. เขต 19</v>
          </cell>
        </row>
        <row r="204">
          <cell r="H204" t="str">
            <v>สพม. เขต 20</v>
          </cell>
        </row>
        <row r="205">
          <cell r="H205" t="str">
            <v>สพม. เขต 21</v>
          </cell>
        </row>
        <row r="206">
          <cell r="H206" t="str">
            <v>สพม. เขต 22</v>
          </cell>
        </row>
        <row r="207">
          <cell r="H207" t="str">
            <v>สพม. เขต 23</v>
          </cell>
        </row>
        <row r="208">
          <cell r="H208" t="str">
            <v>สพม. เขต 24</v>
          </cell>
        </row>
        <row r="209">
          <cell r="H209" t="str">
            <v>สพม. เขต 25</v>
          </cell>
        </row>
        <row r="210">
          <cell r="H210" t="str">
            <v>สพม. เขต 26</v>
          </cell>
        </row>
        <row r="211">
          <cell r="H211" t="str">
            <v>สพม. เขต 27</v>
          </cell>
        </row>
        <row r="212">
          <cell r="H212" t="str">
            <v>สพม. เขต 28</v>
          </cell>
        </row>
        <row r="213">
          <cell r="H213" t="str">
            <v>สพม. เขต 29</v>
          </cell>
        </row>
        <row r="214">
          <cell r="H214" t="str">
            <v>สพม. เขต 30</v>
          </cell>
        </row>
        <row r="215">
          <cell r="H215" t="str">
            <v>สพม. เขต 31</v>
          </cell>
        </row>
        <row r="216">
          <cell r="H216" t="str">
            <v>สพม. เขต 32</v>
          </cell>
        </row>
        <row r="217">
          <cell r="H217" t="str">
            <v>สพม. เขต 33</v>
          </cell>
        </row>
        <row r="218">
          <cell r="H218" t="str">
            <v>สพม. เขต 34</v>
          </cell>
        </row>
        <row r="219">
          <cell r="H219" t="str">
            <v>สพม. เขต 35</v>
          </cell>
        </row>
        <row r="220">
          <cell r="H220" t="str">
            <v>สพม. เขต 36</v>
          </cell>
        </row>
        <row r="221">
          <cell r="H221" t="str">
            <v>สพม. เขต 37</v>
          </cell>
        </row>
        <row r="222">
          <cell r="H222" t="str">
            <v>สพม. เขต 38</v>
          </cell>
        </row>
        <row r="223">
          <cell r="H223" t="str">
            <v>สพม. เขต 39</v>
          </cell>
        </row>
        <row r="224">
          <cell r="H224" t="str">
            <v>สพม. เขต 40</v>
          </cell>
        </row>
        <row r="225">
          <cell r="H225" t="str">
            <v>สพม. เขต 41</v>
          </cell>
        </row>
        <row r="226">
          <cell r="H226" t="str">
            <v>สพม. เขต 42</v>
          </cell>
        </row>
        <row r="227">
          <cell r="H227" t="str">
            <v>สศศ.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254"/>
  <sheetViews>
    <sheetView topLeftCell="A4" workbookViewId="0">
      <selection activeCell="U13" sqref="U13"/>
    </sheetView>
  </sheetViews>
  <sheetFormatPr defaultColWidth="9.140625" defaultRowHeight="21" x14ac:dyDescent="0.35"/>
  <cols>
    <col min="1" max="1" width="5.5703125" style="55" bestFit="1" customWidth="1"/>
    <col min="2" max="2" width="12.7109375" style="56" customWidth="1"/>
    <col min="3" max="9" width="11" style="56" hidden="1" customWidth="1"/>
    <col min="10" max="10" width="8.85546875" style="56" customWidth="1"/>
    <col min="11" max="11" width="5.42578125" style="56" bestFit="1" customWidth="1"/>
    <col min="12" max="12" width="4.42578125" style="56" bestFit="1" customWidth="1"/>
    <col min="13" max="13" width="5.85546875" style="56" bestFit="1" customWidth="1"/>
    <col min="14" max="14" width="4.42578125" style="56" bestFit="1" customWidth="1"/>
    <col min="15" max="15" width="5.85546875" style="56" bestFit="1" customWidth="1"/>
    <col min="16" max="16" width="4.42578125" style="56" bestFit="1" customWidth="1"/>
    <col min="17" max="17" width="5.5703125" style="56" customWidth="1"/>
    <col min="18" max="18" width="5.7109375" style="56" customWidth="1"/>
    <col min="19" max="19" width="5" style="56" customWidth="1"/>
    <col min="20" max="20" width="4.85546875" style="56" customWidth="1"/>
    <col min="21" max="21" width="4" style="56" customWidth="1"/>
    <col min="22" max="22" width="3.85546875" style="56" customWidth="1"/>
    <col min="23" max="25" width="4.5703125" style="56" customWidth="1"/>
    <col min="26" max="26" width="4.85546875" style="56" customWidth="1"/>
    <col min="27" max="27" width="4.7109375" style="56" customWidth="1"/>
    <col min="28" max="28" width="3.5703125" style="56" customWidth="1"/>
    <col min="29" max="29" width="4.5703125" style="56" customWidth="1"/>
    <col min="30" max="30" width="3.5703125" style="56" customWidth="1"/>
    <col min="31" max="31" width="4.5703125" style="56" customWidth="1"/>
    <col min="32" max="40" width="4.7109375" style="56" customWidth="1"/>
    <col min="41" max="41" width="4.7109375" style="16" customWidth="1"/>
    <col min="42" max="54" width="4.7109375" style="56" customWidth="1"/>
    <col min="55" max="58" width="4.7109375" style="16" customWidth="1"/>
    <col min="59" max="60" width="4.7109375" style="56" customWidth="1"/>
    <col min="61" max="66" width="4.7109375" style="57" customWidth="1"/>
    <col min="67" max="67" width="4.7109375" style="57" hidden="1" customWidth="1"/>
    <col min="68" max="68" width="8.140625" style="57" customWidth="1"/>
    <col min="69" max="16384" width="9.140625" style="57"/>
  </cols>
  <sheetData>
    <row r="1" spans="1:68" s="1" customFormat="1" ht="67.5" customHeight="1" x14ac:dyDescent="0.5">
      <c r="A1" s="295" t="s">
        <v>379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295"/>
      <c r="Z1" s="295"/>
      <c r="AA1" s="295"/>
      <c r="AB1" s="295"/>
      <c r="AC1" s="295"/>
      <c r="AD1" s="295"/>
      <c r="AE1" s="295"/>
      <c r="AF1" s="295"/>
      <c r="AG1" s="295"/>
      <c r="AH1" s="295"/>
      <c r="AI1" s="295"/>
      <c r="AJ1" s="295"/>
      <c r="AK1" s="295"/>
      <c r="AL1" s="295"/>
      <c r="AM1" s="295"/>
      <c r="AN1" s="295"/>
      <c r="AO1" s="295"/>
      <c r="AP1" s="295"/>
      <c r="AQ1" s="295"/>
      <c r="AR1" s="295"/>
      <c r="AS1" s="295"/>
      <c r="AT1" s="295"/>
      <c r="AU1" s="295"/>
      <c r="AV1" s="295"/>
      <c r="AW1" s="295"/>
      <c r="AX1" s="295"/>
      <c r="AY1" s="295"/>
      <c r="AZ1" s="295"/>
      <c r="BA1" s="295"/>
      <c r="BB1" s="295"/>
      <c r="BC1" s="295"/>
      <c r="BD1" s="295"/>
      <c r="BE1" s="295"/>
      <c r="BF1" s="295"/>
      <c r="BG1" s="295"/>
      <c r="BH1" s="295"/>
      <c r="BI1" s="295"/>
      <c r="BJ1" s="295"/>
      <c r="BK1" s="295"/>
      <c r="BL1" s="295"/>
      <c r="BM1" s="295"/>
      <c r="BN1" s="295"/>
      <c r="BO1" s="295"/>
      <c r="BP1" s="295"/>
    </row>
    <row r="2" spans="1:68" s="2" customFormat="1" ht="27" customHeight="1" x14ac:dyDescent="0.5">
      <c r="A2" s="298" t="s">
        <v>0</v>
      </c>
      <c r="B2" s="303" t="s">
        <v>1</v>
      </c>
      <c r="C2" s="303" t="s">
        <v>2</v>
      </c>
      <c r="D2" s="306" t="s">
        <v>3</v>
      </c>
      <c r="E2" s="303" t="s">
        <v>4</v>
      </c>
      <c r="F2" s="298" t="s">
        <v>36</v>
      </c>
      <c r="G2" s="306" t="s">
        <v>29</v>
      </c>
      <c r="H2" s="299" t="s">
        <v>30</v>
      </c>
      <c r="I2" s="299" t="s">
        <v>31</v>
      </c>
      <c r="J2" s="299" t="s">
        <v>32</v>
      </c>
      <c r="K2" s="302" t="s">
        <v>33</v>
      </c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302"/>
      <c r="W2" s="302"/>
      <c r="X2" s="302"/>
      <c r="Y2" s="302"/>
      <c r="Z2" s="302"/>
      <c r="AA2" s="302"/>
      <c r="AB2" s="302"/>
      <c r="AC2" s="302"/>
      <c r="AD2" s="302"/>
      <c r="AE2" s="302"/>
      <c r="AF2" s="302"/>
      <c r="AG2" s="302"/>
      <c r="AH2" s="302"/>
      <c r="AI2" s="302"/>
      <c r="AJ2" s="302"/>
      <c r="AK2" s="302"/>
      <c r="AL2" s="302"/>
      <c r="AM2" s="302"/>
      <c r="AN2" s="302"/>
      <c r="AO2" s="302"/>
      <c r="AP2" s="302"/>
      <c r="AQ2" s="298" t="s">
        <v>5</v>
      </c>
      <c r="AR2" s="298"/>
      <c r="AS2" s="298"/>
      <c r="AT2" s="298"/>
      <c r="AU2" s="298"/>
      <c r="AV2" s="298"/>
      <c r="AW2" s="298"/>
      <c r="AX2" s="298"/>
      <c r="AY2" s="299" t="s">
        <v>6</v>
      </c>
      <c r="AZ2" s="299"/>
      <c r="BA2" s="298"/>
      <c r="BB2" s="298"/>
      <c r="BC2" s="300" t="s">
        <v>7</v>
      </c>
      <c r="BD2" s="155"/>
      <c r="BE2" s="155"/>
      <c r="BF2" s="155"/>
      <c r="BG2" s="289" t="s">
        <v>351</v>
      </c>
      <c r="BH2" s="290"/>
      <c r="BI2" s="309" t="s">
        <v>28</v>
      </c>
      <c r="BJ2" s="310"/>
      <c r="BK2" s="310"/>
      <c r="BL2" s="309" t="s">
        <v>187</v>
      </c>
      <c r="BM2" s="310"/>
      <c r="BN2" s="311"/>
      <c r="BO2" s="154"/>
      <c r="BP2" s="303" t="s">
        <v>185</v>
      </c>
    </row>
    <row r="3" spans="1:68" s="2" customFormat="1" ht="89.25" customHeight="1" x14ac:dyDescent="0.5">
      <c r="A3" s="298"/>
      <c r="B3" s="304"/>
      <c r="C3" s="304"/>
      <c r="D3" s="307"/>
      <c r="E3" s="304"/>
      <c r="F3" s="298"/>
      <c r="G3" s="307"/>
      <c r="H3" s="299"/>
      <c r="I3" s="299"/>
      <c r="J3" s="299"/>
      <c r="K3" s="314" t="s">
        <v>8</v>
      </c>
      <c r="L3" s="315"/>
      <c r="M3" s="293" t="s">
        <v>9</v>
      </c>
      <c r="N3" s="293"/>
      <c r="O3" s="293" t="s">
        <v>37</v>
      </c>
      <c r="P3" s="293"/>
      <c r="Q3" s="301" t="s">
        <v>10</v>
      </c>
      <c r="R3" s="301"/>
      <c r="S3" s="301" t="s">
        <v>11</v>
      </c>
      <c r="T3" s="301"/>
      <c r="U3" s="301" t="s">
        <v>12</v>
      </c>
      <c r="V3" s="301"/>
      <c r="W3" s="301" t="s">
        <v>13</v>
      </c>
      <c r="X3" s="301"/>
      <c r="Y3" s="301" t="s">
        <v>14</v>
      </c>
      <c r="Z3" s="301"/>
      <c r="AA3" s="301" t="s">
        <v>15</v>
      </c>
      <c r="AB3" s="301"/>
      <c r="AC3" s="296" t="s">
        <v>16</v>
      </c>
      <c r="AD3" s="296"/>
      <c r="AE3" s="296" t="s">
        <v>17</v>
      </c>
      <c r="AF3" s="296"/>
      <c r="AG3" s="296" t="s">
        <v>18</v>
      </c>
      <c r="AH3" s="296"/>
      <c r="AI3" s="296" t="s">
        <v>19</v>
      </c>
      <c r="AJ3" s="296"/>
      <c r="AK3" s="296" t="s">
        <v>20</v>
      </c>
      <c r="AL3" s="296"/>
      <c r="AM3" s="296" t="s">
        <v>21</v>
      </c>
      <c r="AN3" s="296"/>
      <c r="AO3" s="297" t="s">
        <v>22</v>
      </c>
      <c r="AP3" s="297"/>
      <c r="AQ3" s="298" t="s">
        <v>23</v>
      </c>
      <c r="AR3" s="298"/>
      <c r="AS3" s="298"/>
      <c r="AT3" s="298"/>
      <c r="AU3" s="298" t="s">
        <v>24</v>
      </c>
      <c r="AV3" s="298"/>
      <c r="AW3" s="298"/>
      <c r="AX3" s="298"/>
      <c r="AY3" s="298"/>
      <c r="AZ3" s="298"/>
      <c r="BA3" s="298"/>
      <c r="BB3" s="298"/>
      <c r="BC3" s="300"/>
      <c r="BD3" s="156"/>
      <c r="BE3" s="156"/>
      <c r="BF3" s="156"/>
      <c r="BG3" s="291"/>
      <c r="BH3" s="292"/>
      <c r="BI3" s="294" t="s">
        <v>186</v>
      </c>
      <c r="BJ3" s="295"/>
      <c r="BK3" s="295"/>
      <c r="BL3" s="294"/>
      <c r="BM3" s="295"/>
      <c r="BN3" s="312"/>
      <c r="BO3" s="120" t="s">
        <v>27</v>
      </c>
      <c r="BP3" s="313"/>
    </row>
    <row r="4" spans="1:68" s="2" customFormat="1" ht="32.25" customHeight="1" x14ac:dyDescent="0.5">
      <c r="A4" s="298"/>
      <c r="B4" s="305"/>
      <c r="C4" s="305"/>
      <c r="D4" s="308"/>
      <c r="E4" s="305"/>
      <c r="F4" s="298"/>
      <c r="G4" s="308"/>
      <c r="H4" s="299"/>
      <c r="I4" s="299"/>
      <c r="J4" s="299"/>
      <c r="K4" s="152" t="s">
        <v>25</v>
      </c>
      <c r="L4" s="146" t="s">
        <v>26</v>
      </c>
      <c r="M4" s="152" t="s">
        <v>25</v>
      </c>
      <c r="N4" s="3" t="s">
        <v>26</v>
      </c>
      <c r="O4" s="149" t="s">
        <v>25</v>
      </c>
      <c r="P4" s="146" t="s">
        <v>26</v>
      </c>
      <c r="Q4" s="149" t="s">
        <v>25</v>
      </c>
      <c r="R4" s="150" t="s">
        <v>26</v>
      </c>
      <c r="S4" s="149" t="s">
        <v>25</v>
      </c>
      <c r="T4" s="150" t="s">
        <v>26</v>
      </c>
      <c r="U4" s="149" t="s">
        <v>25</v>
      </c>
      <c r="V4" s="150" t="s">
        <v>26</v>
      </c>
      <c r="W4" s="149" t="s">
        <v>25</v>
      </c>
      <c r="X4" s="150" t="s">
        <v>26</v>
      </c>
      <c r="Y4" s="149" t="s">
        <v>25</v>
      </c>
      <c r="Z4" s="150" t="s">
        <v>26</v>
      </c>
      <c r="AA4" s="149" t="s">
        <v>25</v>
      </c>
      <c r="AB4" s="150" t="s">
        <v>26</v>
      </c>
      <c r="AC4" s="149" t="s">
        <v>25</v>
      </c>
      <c r="AD4" s="147" t="s">
        <v>26</v>
      </c>
      <c r="AE4" s="149" t="s">
        <v>25</v>
      </c>
      <c r="AF4" s="147" t="s">
        <v>26</v>
      </c>
      <c r="AG4" s="149" t="s">
        <v>25</v>
      </c>
      <c r="AH4" s="147" t="s">
        <v>26</v>
      </c>
      <c r="AI4" s="149" t="s">
        <v>25</v>
      </c>
      <c r="AJ4" s="147" t="s">
        <v>26</v>
      </c>
      <c r="AK4" s="149" t="s">
        <v>25</v>
      </c>
      <c r="AL4" s="147" t="s">
        <v>26</v>
      </c>
      <c r="AM4" s="149" t="s">
        <v>25</v>
      </c>
      <c r="AN4" s="147" t="s">
        <v>26</v>
      </c>
      <c r="AO4" s="125" t="s">
        <v>25</v>
      </c>
      <c r="AP4" s="148" t="s">
        <v>26</v>
      </c>
      <c r="AQ4" s="4" t="s">
        <v>34</v>
      </c>
      <c r="AR4" s="4" t="s">
        <v>35</v>
      </c>
      <c r="AS4" s="4" t="s">
        <v>27</v>
      </c>
      <c r="AT4" s="5" t="s">
        <v>22</v>
      </c>
      <c r="AU4" s="6" t="s">
        <v>34</v>
      </c>
      <c r="AV4" s="6" t="s">
        <v>35</v>
      </c>
      <c r="AW4" s="6" t="s">
        <v>27</v>
      </c>
      <c r="AX4" s="5" t="s">
        <v>22</v>
      </c>
      <c r="AY4" s="6" t="s">
        <v>34</v>
      </c>
      <c r="AZ4" s="6" t="s">
        <v>35</v>
      </c>
      <c r="BA4" s="6" t="s">
        <v>27</v>
      </c>
      <c r="BB4" s="5" t="s">
        <v>22</v>
      </c>
      <c r="BC4" s="300"/>
      <c r="BD4" s="151"/>
      <c r="BE4" s="151"/>
      <c r="BF4" s="151"/>
      <c r="BG4" s="7" t="s">
        <v>34</v>
      </c>
      <c r="BH4" s="8" t="s">
        <v>35</v>
      </c>
      <c r="BI4" s="97" t="s">
        <v>34</v>
      </c>
      <c r="BJ4" s="97" t="s">
        <v>35</v>
      </c>
      <c r="BK4" s="97" t="s">
        <v>27</v>
      </c>
      <c r="BL4" s="104" t="s">
        <v>34</v>
      </c>
      <c r="BM4" s="104" t="s">
        <v>35</v>
      </c>
      <c r="BN4" s="104" t="s">
        <v>27</v>
      </c>
      <c r="BO4" s="121" t="s">
        <v>188</v>
      </c>
      <c r="BP4" s="153"/>
    </row>
    <row r="5" spans="1:68" s="16" customFormat="1" ht="24" x14ac:dyDescent="0.55000000000000004">
      <c r="A5" s="9">
        <v>1</v>
      </c>
      <c r="B5" s="139" t="s">
        <v>228</v>
      </c>
      <c r="C5" s="83" t="s">
        <v>41</v>
      </c>
      <c r="D5" s="83" t="s">
        <v>42</v>
      </c>
      <c r="E5" s="83" t="s">
        <v>43</v>
      </c>
      <c r="F5" s="83" t="s">
        <v>94</v>
      </c>
      <c r="G5" s="84" t="s">
        <v>44</v>
      </c>
      <c r="H5" s="84">
        <v>3</v>
      </c>
      <c r="I5" s="84" t="s">
        <v>45</v>
      </c>
      <c r="J5" s="221" t="s">
        <v>38</v>
      </c>
      <c r="K5" s="140">
        <v>0</v>
      </c>
      <c r="L5" s="10">
        <f t="shared" ref="L5:L68" si="0">IF(K5=0,0,IF(K5&lt;10,1,IF(MOD(K5,30)&lt;10,ROUNDDOWN(K5/30,0),ROUNDUP(K5/30,0))))</f>
        <v>0</v>
      </c>
      <c r="M5" s="140">
        <v>13</v>
      </c>
      <c r="N5" s="10">
        <f t="shared" ref="N5:N68" si="1">IF(M5=0,0,IF(M5&lt;10,1,IF(MOD(M5,30)&lt;10,ROUNDDOWN(M5/30,0),ROUNDUP(M5/30,0))))</f>
        <v>1</v>
      </c>
      <c r="O5" s="140">
        <v>12</v>
      </c>
      <c r="P5" s="10">
        <f t="shared" ref="P5:P68" si="2">IF(O5=0,0,IF(O5&lt;10,1,IF(MOD(O5,30)&lt;10,ROUNDDOWN(O5/30,0),ROUNDUP(O5/30,0))))</f>
        <v>1</v>
      </c>
      <c r="Q5" s="140">
        <v>16</v>
      </c>
      <c r="R5" s="85">
        <f t="shared" ref="R5:R68" si="3">IF(Q5=0,0,IF(Q5&lt;10,1,IF(MOD(Q5,30)&lt;10,ROUNDDOWN(Q5/30,0),ROUNDUP(Q5/30,0))))</f>
        <v>1</v>
      </c>
      <c r="S5" s="140">
        <v>21</v>
      </c>
      <c r="T5" s="85">
        <f t="shared" ref="T5:T68" si="4">IF(S5=0,0,IF(S5&lt;10,1,IF(MOD(S5,30)&lt;10,ROUNDDOWN(S5/30,0),ROUNDUP(S5/30,0))))</f>
        <v>1</v>
      </c>
      <c r="U5" s="140">
        <v>19</v>
      </c>
      <c r="V5" s="85">
        <f t="shared" ref="V5:V68" si="5">IF(U5=0,0,IF(U5&lt;10,1,IF(MOD(U5,30)&lt;10,ROUNDDOWN(U5/30,0),ROUNDUP(U5/30,0))))</f>
        <v>1</v>
      </c>
      <c r="W5" s="140">
        <v>21</v>
      </c>
      <c r="X5" s="85">
        <f t="shared" ref="X5:X68" si="6">IF(W5=0,0,IF(W5&lt;10,1,IF(MOD(W5,30)&lt;10,ROUNDDOWN(W5/30,0),ROUNDUP(W5/30,0))))</f>
        <v>1</v>
      </c>
      <c r="Y5" s="140">
        <v>23</v>
      </c>
      <c r="Z5" s="85">
        <f t="shared" ref="Z5:Z68" si="7">IF(Y5=0,0,IF(Y5&lt;10,1,IF(MOD(Y5,30)&lt;10,ROUNDDOWN(Y5/30,0),ROUNDUP(Y5/30,0))))</f>
        <v>1</v>
      </c>
      <c r="AA5" s="140">
        <v>23</v>
      </c>
      <c r="AB5" s="85">
        <f t="shared" ref="AB5:AB68" si="8">IF(AA5=0,0,IF(AA5&lt;10,1,IF(MOD(AA5,30)&lt;10,ROUNDDOWN(AA5/30,0),ROUNDUP(AA5/30,0))))</f>
        <v>1</v>
      </c>
      <c r="AC5" s="140">
        <v>28</v>
      </c>
      <c r="AD5" s="11">
        <f t="shared" ref="AD5:AD68" si="9">IF(AC5=0,0,IF(AC5&lt;10,1,IF(MOD(AC5,35)&lt;10,ROUNDDOWN(AC5/35,0),ROUNDUP(AC5/35,0))))</f>
        <v>1</v>
      </c>
      <c r="AE5" s="140">
        <v>25</v>
      </c>
      <c r="AF5" s="11">
        <f t="shared" ref="AF5:AF68" si="10">IF(AE5=0,0,IF(AE5&lt;10,1,IF(MOD(AE5,35)&lt;10,ROUNDDOWN(AE5/35,0),ROUNDUP(AE5/35,0))))</f>
        <v>1</v>
      </c>
      <c r="AG5" s="140">
        <v>23</v>
      </c>
      <c r="AH5" s="11">
        <f t="shared" ref="AH5:AH68" si="11">IF(AG5=0,0,IF(AG5&lt;10,1,IF(MOD(AG5,35)&lt;10,ROUNDDOWN(AG5/35,0),ROUNDUP(AG5/35,0))))</f>
        <v>1</v>
      </c>
      <c r="AI5" s="12"/>
      <c r="AJ5" s="86">
        <f t="shared" ref="AJ5:AJ68" si="12">IF(AI5=0,0,IF(AI5&lt;10,1,IF(MOD(AI5,35)&lt;10,ROUNDDOWN(AI5/35,0),ROUNDUP(AI5/35,0))))</f>
        <v>0</v>
      </c>
      <c r="AK5" s="12"/>
      <c r="AL5" s="86">
        <f t="shared" ref="AL5:AL68" si="13">IF(AK5=0,0,IF(AK5&lt;10,1,IF(MOD(AK5,35)&lt;10,ROUNDDOWN(AK5/35,0),ROUNDUP(AK5/35,0))))</f>
        <v>0</v>
      </c>
      <c r="AM5" s="12"/>
      <c r="AN5" s="86">
        <f t="shared" ref="AN5:AN68" si="14">IF(AM5=0,0,IF(AM5&lt;10,1,IF(MOD(AM5,35)&lt;10,ROUNDDOWN(AM5/35,0),ROUNDUP(AM5/35,0))))</f>
        <v>0</v>
      </c>
      <c r="AO5" s="13">
        <f t="shared" ref="AO5:AO68" si="15">SUM(K5+M5+O5+Q5+S5+U5+W5+Y5+AA5+AC5+AE5+AG5+AI5+AK5+AM5)</f>
        <v>224</v>
      </c>
      <c r="AP5" s="13">
        <f t="shared" ref="AP5:AP68" si="16">SUM(L5+N5+P5+R5+T5+V5+X5+Z5+AB5+AD5+AF5+AH5+AJ5+AL5+AN5)</f>
        <v>11</v>
      </c>
      <c r="AQ5" s="9">
        <v>1</v>
      </c>
      <c r="AR5" s="9">
        <v>0</v>
      </c>
      <c r="AS5" s="141">
        <v>14</v>
      </c>
      <c r="AT5" s="14">
        <f t="shared" ref="AT5:AT68" si="17">SUM(AQ5:AS5)</f>
        <v>15</v>
      </c>
      <c r="AU5" s="88">
        <f t="shared" ref="AU5:AU68" si="18">IF(AO5&lt;1,0,IF(OR(AND(J5="ป.ปกติ",AO5&lt;=40),J5=""),0,1))</f>
        <v>1</v>
      </c>
      <c r="AV5" s="88">
        <f t="shared" ref="AV5:AV68" si="19">IF(AO5&lt;=119,0,IF(AO5&lt;=719,1,IF(AO5&lt;=1079,2,IF(AO5&lt;=1679,3,4))))</f>
        <v>1</v>
      </c>
      <c r="AW5" s="89">
        <f>IF(AO5&lt;1,0,IF(AND((K5+M5+O5+Q5+S5+U5+W5+Y5+AA5)&lt;=40,(K5+M5+O5+Q5+S5+U5+W5+Y5+AA5)&gt;0,(AO5)&lt;120),"กรอก",ROUND((IF(AO5&lt;120,((IF((K5+M5+O5+Q5+S5+U5+W5+Y5+AA5)=0,0,(IF((K5+M5+O5+Q5+S5+U5+W5+Y5+AA5)&lt;=80,6,8))))+((((AD5+AF5+AH5)*30)/20)+(((AJ5+AL5+AN5)*35)/20))),(((L5+N5+P5)*20)/20)+(((R5+T5+V5+X5+Z5+AB5)*25)/20)+(((AD5+AF5+AH5)*30)/20)+(((AJ5+AL5+AN5)*35)/20))),0)))</f>
        <v>14</v>
      </c>
      <c r="AX5" s="14">
        <f t="shared" ref="AX5:AX68" si="20">SUM(AU5:AW5)</f>
        <v>16</v>
      </c>
      <c r="AY5" s="90">
        <f t="shared" ref="AY5:BB36" si="21">SUM(AQ5)-AU5</f>
        <v>0</v>
      </c>
      <c r="AZ5" s="90">
        <f t="shared" si="21"/>
        <v>-1</v>
      </c>
      <c r="BA5" s="90">
        <f t="shared" si="21"/>
        <v>0</v>
      </c>
      <c r="BB5" s="14">
        <f t="shared" si="21"/>
        <v>-1</v>
      </c>
      <c r="BC5" s="15">
        <f t="shared" ref="BC5:BC68" si="22">BB5/AX5*100</f>
        <v>-6.25</v>
      </c>
      <c r="BD5" s="157"/>
      <c r="BE5" s="158"/>
      <c r="BF5" s="158"/>
      <c r="BG5" s="122"/>
      <c r="BH5" s="123"/>
      <c r="BI5" s="98"/>
      <c r="BJ5" s="98"/>
      <c r="BK5" s="98"/>
      <c r="BL5" s="101"/>
      <c r="BM5" s="101"/>
      <c r="BN5" s="101"/>
      <c r="BO5" s="87"/>
      <c r="BP5" s="91"/>
    </row>
    <row r="6" spans="1:68" s="16" customFormat="1" ht="24" x14ac:dyDescent="0.55000000000000004">
      <c r="A6" s="17">
        <v>2</v>
      </c>
      <c r="B6" s="139" t="s">
        <v>229</v>
      </c>
      <c r="C6" s="68" t="s">
        <v>46</v>
      </c>
      <c r="D6" s="68" t="s">
        <v>42</v>
      </c>
      <c r="E6" s="68" t="s">
        <v>43</v>
      </c>
      <c r="F6" s="68" t="s">
        <v>95</v>
      </c>
      <c r="G6" s="69" t="s">
        <v>44</v>
      </c>
      <c r="H6" s="69">
        <v>10</v>
      </c>
      <c r="I6" s="69" t="s">
        <v>47</v>
      </c>
      <c r="J6" s="221" t="s">
        <v>360</v>
      </c>
      <c r="K6" s="140">
        <v>0</v>
      </c>
      <c r="L6" s="23">
        <f t="shared" si="0"/>
        <v>0</v>
      </c>
      <c r="M6" s="140">
        <v>5</v>
      </c>
      <c r="N6" s="23">
        <f t="shared" si="1"/>
        <v>1</v>
      </c>
      <c r="O6" s="140">
        <v>18</v>
      </c>
      <c r="P6" s="23">
        <f t="shared" si="2"/>
        <v>1</v>
      </c>
      <c r="Q6" s="140">
        <v>16</v>
      </c>
      <c r="R6" s="78">
        <f t="shared" si="3"/>
        <v>1</v>
      </c>
      <c r="S6" s="140">
        <v>19</v>
      </c>
      <c r="T6" s="78">
        <f t="shared" si="4"/>
        <v>1</v>
      </c>
      <c r="U6" s="140">
        <v>12</v>
      </c>
      <c r="V6" s="78">
        <f t="shared" si="5"/>
        <v>1</v>
      </c>
      <c r="W6" s="140">
        <v>18</v>
      </c>
      <c r="X6" s="78">
        <f t="shared" si="6"/>
        <v>1</v>
      </c>
      <c r="Y6" s="140">
        <v>12</v>
      </c>
      <c r="Z6" s="78">
        <f t="shared" si="7"/>
        <v>1</v>
      </c>
      <c r="AA6" s="140">
        <v>17</v>
      </c>
      <c r="AB6" s="78">
        <f t="shared" si="8"/>
        <v>1</v>
      </c>
      <c r="AC6" s="140">
        <v>23</v>
      </c>
      <c r="AD6" s="25">
        <f t="shared" si="9"/>
        <v>1</v>
      </c>
      <c r="AE6" s="140">
        <v>15</v>
      </c>
      <c r="AF6" s="25">
        <f t="shared" si="10"/>
        <v>1</v>
      </c>
      <c r="AG6" s="140">
        <v>8</v>
      </c>
      <c r="AH6" s="25">
        <f t="shared" si="11"/>
        <v>1</v>
      </c>
      <c r="AI6" s="26"/>
      <c r="AJ6" s="71">
        <f t="shared" si="12"/>
        <v>0</v>
      </c>
      <c r="AK6" s="26"/>
      <c r="AL6" s="71">
        <f t="shared" si="13"/>
        <v>0</v>
      </c>
      <c r="AM6" s="26"/>
      <c r="AN6" s="71">
        <f t="shared" si="14"/>
        <v>0</v>
      </c>
      <c r="AO6" s="27">
        <f t="shared" si="15"/>
        <v>163</v>
      </c>
      <c r="AP6" s="27">
        <f t="shared" si="16"/>
        <v>11</v>
      </c>
      <c r="AQ6" s="46">
        <v>1</v>
      </c>
      <c r="AR6" s="46">
        <v>0</v>
      </c>
      <c r="AS6" s="46">
        <v>15</v>
      </c>
      <c r="AT6" s="28">
        <f t="shared" si="17"/>
        <v>16</v>
      </c>
      <c r="AU6" s="80">
        <f t="shared" si="18"/>
        <v>1</v>
      </c>
      <c r="AV6" s="80">
        <f t="shared" si="19"/>
        <v>1</v>
      </c>
      <c r="AW6" s="89">
        <f>IF(AO6&lt;1,0,IF(AND((K6+M6+O6+Q6+S6+U6+W6+Y6+AA6)&lt;=40,(K6+M6+O6+Q6+S6+U6+W6+Y6+AA6)&gt;0,(AO6)&lt;120),"กรอก",ROUND((IF(AO6&lt;120,((IF((K6+M6+O6+Q6+S6+U6+W6+Y6+AA6)=0,0,(IF((K6+M6+O6+Q6+S6+U6+W6+Y6+AA6)&lt;=80,6,8))))+((((AD6+AF6+AH6)*30)/20)+(((AJ6+AL6+AN6)*35)/20))),(((L6+N6+P6)*20)/20)+(((R6+T6+V6+X6+Z6+AB6)*25)/20)+(((AD6+AF6+AH6)*30)/20)+(((AJ6+AL6+AN6)*35)/20))),0)))</f>
        <v>14</v>
      </c>
      <c r="AX6" s="28">
        <f t="shared" si="20"/>
        <v>16</v>
      </c>
      <c r="AY6" s="82">
        <f t="shared" si="21"/>
        <v>0</v>
      </c>
      <c r="AZ6" s="82">
        <f t="shared" si="21"/>
        <v>-1</v>
      </c>
      <c r="BA6" s="82">
        <f t="shared" si="21"/>
        <v>1</v>
      </c>
      <c r="BB6" s="28">
        <f t="shared" si="21"/>
        <v>0</v>
      </c>
      <c r="BC6" s="33">
        <f t="shared" si="22"/>
        <v>0</v>
      </c>
      <c r="BD6" s="157"/>
      <c r="BE6" s="158">
        <v>1</v>
      </c>
      <c r="BF6" s="158"/>
      <c r="BG6" s="17"/>
      <c r="BH6" s="22"/>
      <c r="BI6" s="99"/>
      <c r="BJ6" s="99"/>
      <c r="BK6" s="99"/>
      <c r="BL6" s="102"/>
      <c r="BM6" s="102"/>
      <c r="BN6" s="102"/>
      <c r="BO6" s="67"/>
      <c r="BP6" s="92"/>
    </row>
    <row r="7" spans="1:68" s="16" customFormat="1" ht="24" x14ac:dyDescent="0.55000000000000004">
      <c r="A7" s="17">
        <v>3</v>
      </c>
      <c r="B7" s="139" t="s">
        <v>230</v>
      </c>
      <c r="C7" s="72" t="s">
        <v>46</v>
      </c>
      <c r="D7" s="72" t="s">
        <v>42</v>
      </c>
      <c r="E7" s="72" t="s">
        <v>43</v>
      </c>
      <c r="F7" s="68" t="s">
        <v>96</v>
      </c>
      <c r="G7" s="69" t="s">
        <v>44</v>
      </c>
      <c r="H7" s="73">
        <v>12</v>
      </c>
      <c r="I7" s="69" t="s">
        <v>47</v>
      </c>
      <c r="J7" s="222" t="s">
        <v>38</v>
      </c>
      <c r="K7" s="140">
        <v>0</v>
      </c>
      <c r="L7" s="23">
        <f t="shared" si="0"/>
        <v>0</v>
      </c>
      <c r="M7" s="140">
        <v>50</v>
      </c>
      <c r="N7" s="23">
        <f t="shared" si="1"/>
        <v>2</v>
      </c>
      <c r="O7" s="140">
        <v>39</v>
      </c>
      <c r="P7" s="23">
        <f t="shared" si="2"/>
        <v>1</v>
      </c>
      <c r="Q7" s="140">
        <v>58</v>
      </c>
      <c r="R7" s="78">
        <f t="shared" si="3"/>
        <v>2</v>
      </c>
      <c r="S7" s="140">
        <v>79</v>
      </c>
      <c r="T7" s="78">
        <f t="shared" si="4"/>
        <v>3</v>
      </c>
      <c r="U7" s="140">
        <v>38</v>
      </c>
      <c r="V7" s="78">
        <f t="shared" si="5"/>
        <v>1</v>
      </c>
      <c r="W7" s="140">
        <v>51</v>
      </c>
      <c r="X7" s="78">
        <f t="shared" si="6"/>
        <v>2</v>
      </c>
      <c r="Y7" s="140">
        <v>49</v>
      </c>
      <c r="Z7" s="78">
        <f t="shared" si="7"/>
        <v>2</v>
      </c>
      <c r="AA7" s="140">
        <v>38</v>
      </c>
      <c r="AB7" s="78">
        <f t="shared" si="8"/>
        <v>1</v>
      </c>
      <c r="AC7" s="140">
        <v>0</v>
      </c>
      <c r="AD7" s="25">
        <f t="shared" si="9"/>
        <v>0</v>
      </c>
      <c r="AE7" s="140">
        <v>0</v>
      </c>
      <c r="AF7" s="25">
        <f t="shared" si="10"/>
        <v>0</v>
      </c>
      <c r="AG7" s="140">
        <v>0</v>
      </c>
      <c r="AH7" s="25">
        <f t="shared" si="11"/>
        <v>0</v>
      </c>
      <c r="AI7" s="26"/>
      <c r="AJ7" s="71">
        <f t="shared" si="12"/>
        <v>0</v>
      </c>
      <c r="AK7" s="26"/>
      <c r="AL7" s="71">
        <f t="shared" si="13"/>
        <v>0</v>
      </c>
      <c r="AM7" s="26"/>
      <c r="AN7" s="71">
        <f t="shared" si="14"/>
        <v>0</v>
      </c>
      <c r="AO7" s="27">
        <f t="shared" si="15"/>
        <v>402</v>
      </c>
      <c r="AP7" s="27">
        <f t="shared" si="16"/>
        <v>14</v>
      </c>
      <c r="AQ7" s="46">
        <v>1</v>
      </c>
      <c r="AR7" s="46">
        <v>1</v>
      </c>
      <c r="AS7" s="46">
        <v>18</v>
      </c>
      <c r="AT7" s="28">
        <f t="shared" si="17"/>
        <v>20</v>
      </c>
      <c r="AU7" s="80">
        <f t="shared" si="18"/>
        <v>1</v>
      </c>
      <c r="AV7" s="80">
        <f t="shared" si="19"/>
        <v>1</v>
      </c>
      <c r="AW7" s="89">
        <f>IF(AO7&lt;1,0,IF(AND((K7+M7+O7+Q7+S7+U7+W7+Y7+AA7)&lt;=40,(K7+M7+O7+Q7+S7+U7+W7+Y7+AA7)&gt;0,(AO7)&lt;120),"กรอก",ROUND((IF(AO7&lt;120,((IF((K7+M7+O7+Q7+S7+U7+W7+Y7+AA7)=0,0,(IF((K7+M7+O7+Q7+S7+U7+W7+Y7+AA7)&lt;=80,6,8))))+((((AD7+AF7+AH7)*30)/20)+(((AJ7+AL7+AN7)*35)/20))),(((L7+N7+P7)*20)/20)+(((R7+T7+V7+X7+Z7+AB7)*25)/20)+(((AD7+AF7+AH7)*30)/20)+(((AJ7+AL7+AN7)*35)/20))),0)))</f>
        <v>17</v>
      </c>
      <c r="AX7" s="28">
        <f t="shared" si="20"/>
        <v>19</v>
      </c>
      <c r="AY7" s="82">
        <f t="shared" si="21"/>
        <v>0</v>
      </c>
      <c r="AZ7" s="82">
        <f t="shared" si="21"/>
        <v>0</v>
      </c>
      <c r="BA7" s="82">
        <f t="shared" si="21"/>
        <v>1</v>
      </c>
      <c r="BB7" s="28">
        <f t="shared" si="21"/>
        <v>1</v>
      </c>
      <c r="BC7" s="33">
        <f t="shared" si="22"/>
        <v>5.2631578947368416</v>
      </c>
      <c r="BD7" s="157"/>
      <c r="BE7" s="158"/>
      <c r="BF7" s="158"/>
      <c r="BG7" s="17"/>
      <c r="BH7" s="22"/>
      <c r="BI7" s="99"/>
      <c r="BJ7" s="99"/>
      <c r="BK7" s="99"/>
      <c r="BL7" s="102"/>
      <c r="BM7" s="102"/>
      <c r="BN7" s="102"/>
      <c r="BO7" s="67"/>
      <c r="BP7" s="92"/>
    </row>
    <row r="8" spans="1:68" s="16" customFormat="1" ht="24" x14ac:dyDescent="0.55000000000000004">
      <c r="A8" s="67">
        <v>4</v>
      </c>
      <c r="B8" s="139" t="s">
        <v>231</v>
      </c>
      <c r="C8" s="19" t="s">
        <v>48</v>
      </c>
      <c r="D8" s="19" t="s">
        <v>42</v>
      </c>
      <c r="E8" s="19" t="s">
        <v>43</v>
      </c>
      <c r="F8" s="19" t="s">
        <v>97</v>
      </c>
      <c r="G8" s="20" t="s">
        <v>44</v>
      </c>
      <c r="H8" s="20">
        <v>16</v>
      </c>
      <c r="I8" s="20" t="s">
        <v>47</v>
      </c>
      <c r="J8" s="222" t="s">
        <v>38</v>
      </c>
      <c r="K8" s="140">
        <v>0</v>
      </c>
      <c r="L8" s="23">
        <f t="shared" si="0"/>
        <v>0</v>
      </c>
      <c r="M8" s="140">
        <v>25</v>
      </c>
      <c r="N8" s="23">
        <f t="shared" si="1"/>
        <v>1</v>
      </c>
      <c r="O8" s="140">
        <v>25</v>
      </c>
      <c r="P8" s="23">
        <f t="shared" si="2"/>
        <v>1</v>
      </c>
      <c r="Q8" s="140">
        <v>23</v>
      </c>
      <c r="R8" s="24">
        <f t="shared" si="3"/>
        <v>1</v>
      </c>
      <c r="S8" s="140">
        <v>26</v>
      </c>
      <c r="T8" s="24">
        <f t="shared" si="4"/>
        <v>1</v>
      </c>
      <c r="U8" s="140">
        <v>21</v>
      </c>
      <c r="V8" s="24">
        <f t="shared" si="5"/>
        <v>1</v>
      </c>
      <c r="W8" s="140">
        <v>28</v>
      </c>
      <c r="X8" s="24">
        <f t="shared" si="6"/>
        <v>1</v>
      </c>
      <c r="Y8" s="140">
        <v>24</v>
      </c>
      <c r="Z8" s="24">
        <f t="shared" si="7"/>
        <v>1</v>
      </c>
      <c r="AA8" s="140">
        <v>22</v>
      </c>
      <c r="AB8" s="24">
        <f t="shared" si="8"/>
        <v>1</v>
      </c>
      <c r="AC8" s="140">
        <v>0</v>
      </c>
      <c r="AD8" s="25">
        <f t="shared" si="9"/>
        <v>0</v>
      </c>
      <c r="AE8" s="140">
        <v>0</v>
      </c>
      <c r="AF8" s="25">
        <f t="shared" si="10"/>
        <v>0</v>
      </c>
      <c r="AG8" s="140">
        <v>0</v>
      </c>
      <c r="AH8" s="25">
        <f t="shared" si="11"/>
        <v>0</v>
      </c>
      <c r="AI8" s="26"/>
      <c r="AJ8" s="25">
        <f t="shared" si="12"/>
        <v>0</v>
      </c>
      <c r="AK8" s="26"/>
      <c r="AL8" s="25">
        <f t="shared" si="13"/>
        <v>0</v>
      </c>
      <c r="AM8" s="26"/>
      <c r="AN8" s="25">
        <f t="shared" si="14"/>
        <v>0</v>
      </c>
      <c r="AO8" s="27">
        <f t="shared" si="15"/>
        <v>194</v>
      </c>
      <c r="AP8" s="27">
        <f t="shared" si="16"/>
        <v>8</v>
      </c>
      <c r="AQ8" s="46">
        <v>1</v>
      </c>
      <c r="AR8" s="46">
        <v>0</v>
      </c>
      <c r="AS8" s="46">
        <v>10</v>
      </c>
      <c r="AT8" s="28">
        <f t="shared" si="17"/>
        <v>11</v>
      </c>
      <c r="AU8" s="29">
        <f t="shared" si="18"/>
        <v>1</v>
      </c>
      <c r="AV8" s="29">
        <f t="shared" si="19"/>
        <v>1</v>
      </c>
      <c r="AW8" s="30">
        <f t="shared" ref="AW8:AW71" si="23">IF(AO8&lt;1,0,IF(AND((K8+M8+O8+Q8+S8+U8+W8+Y8+AA8)&lt;=40,(K8+M8+O8+Q8+S8+U8+W8+Y8+AA8)&gt;0,(AO8)&lt;120),"กรอก",ROUND((IF(AO8&lt;120,((IF((K8+M8+O8+Q8+S8+U8+W8+Y8+AA8)=0,0,(IF((K8+M8+O8+Q8+S8+U8+W8+Y8+AA8)&lt;=80,6,8))))+((((AD8+AF8+AH8)*30)/20)+(((AJ8+AL8+AN8)*35)/20))),(((L8+N8+P8)*20)/20)+(((R8+T8+V8+X8+Z8+AB8)*25)/20)+(((AD8+AF8+AH8)*30)/20)+(((AJ8+AL8+AN8)*35)/20))),0)))</f>
        <v>10</v>
      </c>
      <c r="AX8" s="28">
        <f t="shared" si="20"/>
        <v>12</v>
      </c>
      <c r="AY8" s="31">
        <f t="shared" si="21"/>
        <v>0</v>
      </c>
      <c r="AZ8" s="31">
        <f t="shared" si="21"/>
        <v>-1</v>
      </c>
      <c r="BA8" s="70">
        <f t="shared" si="21"/>
        <v>0</v>
      </c>
      <c r="BB8" s="28">
        <f t="shared" si="21"/>
        <v>-1</v>
      </c>
      <c r="BC8" s="33">
        <f t="shared" si="22"/>
        <v>-8.3333333333333321</v>
      </c>
      <c r="BD8" s="157"/>
      <c r="BE8" s="158"/>
      <c r="BF8" s="158"/>
      <c r="BG8" s="34"/>
      <c r="BH8" s="35"/>
      <c r="BI8" s="99"/>
      <c r="BJ8" s="99"/>
      <c r="BK8" s="99"/>
      <c r="BL8" s="102"/>
      <c r="BM8" s="102"/>
      <c r="BN8" s="102"/>
      <c r="BO8" s="67">
        <v>3</v>
      </c>
      <c r="BP8" s="92"/>
    </row>
    <row r="9" spans="1:68" s="16" customFormat="1" ht="24" x14ac:dyDescent="0.55000000000000004">
      <c r="A9" s="17">
        <v>5</v>
      </c>
      <c r="B9" s="139" t="s">
        <v>232</v>
      </c>
      <c r="C9" s="18" t="s">
        <v>48</v>
      </c>
      <c r="D9" s="18" t="s">
        <v>42</v>
      </c>
      <c r="E9" s="18" t="s">
        <v>43</v>
      </c>
      <c r="F9" s="19" t="s">
        <v>98</v>
      </c>
      <c r="G9" s="20" t="s">
        <v>44</v>
      </c>
      <c r="H9" s="21">
        <v>15</v>
      </c>
      <c r="I9" s="20" t="s">
        <v>47</v>
      </c>
      <c r="J9" s="221" t="s">
        <v>40</v>
      </c>
      <c r="K9" s="140">
        <v>0</v>
      </c>
      <c r="L9" s="23">
        <f t="shared" si="0"/>
        <v>0</v>
      </c>
      <c r="M9" s="140">
        <v>11</v>
      </c>
      <c r="N9" s="23">
        <f t="shared" si="1"/>
        <v>1</v>
      </c>
      <c r="O9" s="140">
        <v>8</v>
      </c>
      <c r="P9" s="23">
        <f t="shared" si="2"/>
        <v>1</v>
      </c>
      <c r="Q9" s="140">
        <v>17</v>
      </c>
      <c r="R9" s="24">
        <f t="shared" si="3"/>
        <v>1</v>
      </c>
      <c r="S9" s="140">
        <v>9</v>
      </c>
      <c r="T9" s="78">
        <f t="shared" si="4"/>
        <v>1</v>
      </c>
      <c r="U9" s="140">
        <v>14</v>
      </c>
      <c r="V9" s="24">
        <f t="shared" si="5"/>
        <v>1</v>
      </c>
      <c r="W9" s="140">
        <v>10</v>
      </c>
      <c r="X9" s="24">
        <f t="shared" si="6"/>
        <v>1</v>
      </c>
      <c r="Y9" s="140">
        <v>17</v>
      </c>
      <c r="Z9" s="24">
        <f t="shared" si="7"/>
        <v>1</v>
      </c>
      <c r="AA9" s="140">
        <v>13</v>
      </c>
      <c r="AB9" s="24">
        <f t="shared" si="8"/>
        <v>1</v>
      </c>
      <c r="AC9" s="140">
        <v>0</v>
      </c>
      <c r="AD9" s="25">
        <f t="shared" si="9"/>
        <v>0</v>
      </c>
      <c r="AE9" s="140">
        <v>0</v>
      </c>
      <c r="AF9" s="25">
        <f t="shared" si="10"/>
        <v>0</v>
      </c>
      <c r="AG9" s="140">
        <v>0</v>
      </c>
      <c r="AH9" s="25">
        <f t="shared" si="11"/>
        <v>0</v>
      </c>
      <c r="AI9" s="26"/>
      <c r="AJ9" s="25">
        <f t="shared" si="12"/>
        <v>0</v>
      </c>
      <c r="AK9" s="26"/>
      <c r="AL9" s="25">
        <f t="shared" si="13"/>
        <v>0</v>
      </c>
      <c r="AM9" s="26"/>
      <c r="AN9" s="25">
        <f t="shared" si="14"/>
        <v>0</v>
      </c>
      <c r="AO9" s="27">
        <f t="shared" si="15"/>
        <v>99</v>
      </c>
      <c r="AP9" s="27">
        <f t="shared" si="16"/>
        <v>8</v>
      </c>
      <c r="AQ9" s="46">
        <v>1</v>
      </c>
      <c r="AR9" s="46">
        <v>0</v>
      </c>
      <c r="AS9" s="46">
        <v>7</v>
      </c>
      <c r="AT9" s="28">
        <f t="shared" si="17"/>
        <v>8</v>
      </c>
      <c r="AU9" s="29">
        <f t="shared" si="18"/>
        <v>1</v>
      </c>
      <c r="AV9" s="29">
        <f t="shared" si="19"/>
        <v>0</v>
      </c>
      <c r="AW9" s="30">
        <f t="shared" si="23"/>
        <v>8</v>
      </c>
      <c r="AX9" s="28">
        <f t="shared" si="20"/>
        <v>9</v>
      </c>
      <c r="AY9" s="31">
        <f t="shared" si="21"/>
        <v>0</v>
      </c>
      <c r="AZ9" s="31">
        <f t="shared" si="21"/>
        <v>0</v>
      </c>
      <c r="BA9" s="70">
        <f t="shared" si="21"/>
        <v>-1</v>
      </c>
      <c r="BB9" s="28">
        <f t="shared" si="21"/>
        <v>-1</v>
      </c>
      <c r="BC9" s="33">
        <f t="shared" si="22"/>
        <v>-11.111111111111111</v>
      </c>
      <c r="BD9" s="157">
        <v>1</v>
      </c>
      <c r="BE9" s="158"/>
      <c r="BF9" s="158"/>
      <c r="BG9" s="17"/>
      <c r="BH9" s="22"/>
      <c r="BI9" s="99"/>
      <c r="BJ9" s="99"/>
      <c r="BK9" s="99"/>
      <c r="BL9" s="102"/>
      <c r="BM9" s="102"/>
      <c r="BN9" s="102"/>
      <c r="BO9" s="67">
        <v>2</v>
      </c>
      <c r="BP9" s="92"/>
    </row>
    <row r="10" spans="1:68" s="16" customFormat="1" ht="24" x14ac:dyDescent="0.55000000000000004">
      <c r="A10" s="67">
        <v>6</v>
      </c>
      <c r="B10" s="139" t="s">
        <v>233</v>
      </c>
      <c r="C10" s="68" t="s">
        <v>48</v>
      </c>
      <c r="D10" s="68" t="s">
        <v>42</v>
      </c>
      <c r="E10" s="68" t="s">
        <v>43</v>
      </c>
      <c r="F10" s="68" t="s">
        <v>99</v>
      </c>
      <c r="G10" s="69" t="s">
        <v>44</v>
      </c>
      <c r="H10" s="69">
        <v>14</v>
      </c>
      <c r="I10" s="69" t="s">
        <v>47</v>
      </c>
      <c r="J10" s="222" t="s">
        <v>38</v>
      </c>
      <c r="K10" s="140">
        <v>0</v>
      </c>
      <c r="L10" s="23">
        <f t="shared" si="0"/>
        <v>0</v>
      </c>
      <c r="M10" s="140">
        <v>17</v>
      </c>
      <c r="N10" s="23">
        <f t="shared" si="1"/>
        <v>1</v>
      </c>
      <c r="O10" s="140">
        <v>21</v>
      </c>
      <c r="P10" s="23">
        <f t="shared" si="2"/>
        <v>1</v>
      </c>
      <c r="Q10" s="140">
        <v>23</v>
      </c>
      <c r="R10" s="78">
        <f t="shared" si="3"/>
        <v>1</v>
      </c>
      <c r="S10" s="140">
        <v>15</v>
      </c>
      <c r="T10" s="78">
        <f t="shared" si="4"/>
        <v>1</v>
      </c>
      <c r="U10" s="140">
        <v>28</v>
      </c>
      <c r="V10" s="78">
        <f t="shared" si="5"/>
        <v>1</v>
      </c>
      <c r="W10" s="140">
        <v>18</v>
      </c>
      <c r="X10" s="78">
        <f t="shared" si="6"/>
        <v>1</v>
      </c>
      <c r="Y10" s="140">
        <v>25</v>
      </c>
      <c r="Z10" s="78">
        <f t="shared" si="7"/>
        <v>1</v>
      </c>
      <c r="AA10" s="140">
        <v>19</v>
      </c>
      <c r="AB10" s="78">
        <f t="shared" si="8"/>
        <v>1</v>
      </c>
      <c r="AC10" s="140">
        <v>0</v>
      </c>
      <c r="AD10" s="25">
        <f t="shared" si="9"/>
        <v>0</v>
      </c>
      <c r="AE10" s="140">
        <v>0</v>
      </c>
      <c r="AF10" s="25">
        <f t="shared" si="10"/>
        <v>0</v>
      </c>
      <c r="AG10" s="140">
        <v>0</v>
      </c>
      <c r="AH10" s="25">
        <f t="shared" si="11"/>
        <v>0</v>
      </c>
      <c r="AI10" s="26"/>
      <c r="AJ10" s="71">
        <f t="shared" si="12"/>
        <v>0</v>
      </c>
      <c r="AK10" s="26"/>
      <c r="AL10" s="71">
        <f t="shared" si="13"/>
        <v>0</v>
      </c>
      <c r="AM10" s="26"/>
      <c r="AN10" s="71">
        <f t="shared" si="14"/>
        <v>0</v>
      </c>
      <c r="AO10" s="27">
        <f t="shared" si="15"/>
        <v>166</v>
      </c>
      <c r="AP10" s="27">
        <f t="shared" si="16"/>
        <v>8</v>
      </c>
      <c r="AQ10" s="46">
        <v>1</v>
      </c>
      <c r="AR10" s="46">
        <v>0</v>
      </c>
      <c r="AS10" s="46">
        <v>10</v>
      </c>
      <c r="AT10" s="28">
        <f t="shared" si="17"/>
        <v>11</v>
      </c>
      <c r="AU10" s="80">
        <f t="shared" si="18"/>
        <v>1</v>
      </c>
      <c r="AV10" s="80">
        <f t="shared" si="19"/>
        <v>1</v>
      </c>
      <c r="AW10" s="81">
        <f t="shared" si="23"/>
        <v>10</v>
      </c>
      <c r="AX10" s="28">
        <f t="shared" si="20"/>
        <v>12</v>
      </c>
      <c r="AY10" s="82">
        <f t="shared" si="21"/>
        <v>0</v>
      </c>
      <c r="AZ10" s="82">
        <f t="shared" si="21"/>
        <v>-1</v>
      </c>
      <c r="BA10" s="82">
        <f t="shared" si="21"/>
        <v>0</v>
      </c>
      <c r="BB10" s="28">
        <f t="shared" si="21"/>
        <v>-1</v>
      </c>
      <c r="BC10" s="33">
        <f t="shared" si="22"/>
        <v>-8.3333333333333321</v>
      </c>
      <c r="BD10" s="157"/>
      <c r="BE10" s="158">
        <v>1</v>
      </c>
      <c r="BF10" s="158"/>
      <c r="BG10" s="17"/>
      <c r="BH10" s="22"/>
      <c r="BI10" s="99"/>
      <c r="BJ10" s="99"/>
      <c r="BK10" s="99"/>
      <c r="BL10" s="102"/>
      <c r="BM10" s="102"/>
      <c r="BN10" s="102"/>
      <c r="BO10" s="67"/>
      <c r="BP10" s="92"/>
    </row>
    <row r="11" spans="1:68" s="16" customFormat="1" ht="24" x14ac:dyDescent="0.55000000000000004">
      <c r="A11" s="17">
        <v>7</v>
      </c>
      <c r="B11" s="139" t="s">
        <v>234</v>
      </c>
      <c r="C11" s="68" t="s">
        <v>51</v>
      </c>
      <c r="D11" s="68" t="s">
        <v>42</v>
      </c>
      <c r="E11" s="68" t="s">
        <v>43</v>
      </c>
      <c r="F11" s="68" t="s">
        <v>101</v>
      </c>
      <c r="G11" s="69" t="s">
        <v>52</v>
      </c>
      <c r="H11" s="69">
        <v>16</v>
      </c>
      <c r="I11" s="69" t="s">
        <v>47</v>
      </c>
      <c r="J11" s="221" t="s">
        <v>360</v>
      </c>
      <c r="K11" s="140">
        <v>0</v>
      </c>
      <c r="L11" s="23">
        <f t="shared" si="0"/>
        <v>0</v>
      </c>
      <c r="M11" s="140">
        <v>12</v>
      </c>
      <c r="N11" s="23">
        <f t="shared" si="1"/>
        <v>1</v>
      </c>
      <c r="O11" s="140">
        <v>21</v>
      </c>
      <c r="P11" s="23">
        <f t="shared" si="2"/>
        <v>1</v>
      </c>
      <c r="Q11" s="140">
        <v>18</v>
      </c>
      <c r="R11" s="78">
        <f t="shared" si="3"/>
        <v>1</v>
      </c>
      <c r="S11" s="140">
        <v>15</v>
      </c>
      <c r="T11" s="78">
        <f t="shared" si="4"/>
        <v>1</v>
      </c>
      <c r="U11" s="140">
        <v>16</v>
      </c>
      <c r="V11" s="78">
        <f t="shared" si="5"/>
        <v>1</v>
      </c>
      <c r="W11" s="140">
        <v>15</v>
      </c>
      <c r="X11" s="78">
        <f t="shared" si="6"/>
        <v>1</v>
      </c>
      <c r="Y11" s="140">
        <v>21</v>
      </c>
      <c r="Z11" s="78">
        <f t="shared" si="7"/>
        <v>1</v>
      </c>
      <c r="AA11" s="140">
        <v>16</v>
      </c>
      <c r="AB11" s="78">
        <f t="shared" si="8"/>
        <v>1</v>
      </c>
      <c r="AC11" s="140">
        <v>17</v>
      </c>
      <c r="AD11" s="25">
        <f t="shared" si="9"/>
        <v>1</v>
      </c>
      <c r="AE11" s="140">
        <v>16</v>
      </c>
      <c r="AF11" s="25">
        <f t="shared" si="10"/>
        <v>1</v>
      </c>
      <c r="AG11" s="140">
        <v>17</v>
      </c>
      <c r="AH11" s="25">
        <f t="shared" si="11"/>
        <v>1</v>
      </c>
      <c r="AI11" s="26"/>
      <c r="AJ11" s="71">
        <f t="shared" si="12"/>
        <v>0</v>
      </c>
      <c r="AK11" s="26"/>
      <c r="AL11" s="71">
        <f t="shared" si="13"/>
        <v>0</v>
      </c>
      <c r="AM11" s="26"/>
      <c r="AN11" s="71">
        <f t="shared" si="14"/>
        <v>0</v>
      </c>
      <c r="AO11" s="27">
        <f t="shared" si="15"/>
        <v>184</v>
      </c>
      <c r="AP11" s="27">
        <f t="shared" si="16"/>
        <v>11</v>
      </c>
      <c r="AQ11" s="46">
        <v>1</v>
      </c>
      <c r="AR11" s="46">
        <v>0</v>
      </c>
      <c r="AS11" s="46">
        <v>14</v>
      </c>
      <c r="AT11" s="28">
        <f t="shared" si="17"/>
        <v>15</v>
      </c>
      <c r="AU11" s="80">
        <f t="shared" si="18"/>
        <v>1</v>
      </c>
      <c r="AV11" s="80">
        <f t="shared" si="19"/>
        <v>1</v>
      </c>
      <c r="AW11" s="81">
        <f t="shared" si="23"/>
        <v>14</v>
      </c>
      <c r="AX11" s="28">
        <f t="shared" si="20"/>
        <v>16</v>
      </c>
      <c r="AY11" s="82">
        <f t="shared" si="21"/>
        <v>0</v>
      </c>
      <c r="AZ11" s="82">
        <f t="shared" si="21"/>
        <v>-1</v>
      </c>
      <c r="BA11" s="82">
        <f t="shared" si="21"/>
        <v>0</v>
      </c>
      <c r="BB11" s="28">
        <f t="shared" si="21"/>
        <v>-1</v>
      </c>
      <c r="BC11" s="33">
        <f t="shared" si="22"/>
        <v>-6.25</v>
      </c>
      <c r="BD11" s="157"/>
      <c r="BE11" s="158"/>
      <c r="BF11" s="158"/>
      <c r="BG11" s="34"/>
      <c r="BH11" s="35"/>
      <c r="BI11" s="99"/>
      <c r="BJ11" s="99"/>
      <c r="BK11" s="99"/>
      <c r="BL11" s="102"/>
      <c r="BM11" s="102"/>
      <c r="BN11" s="102"/>
      <c r="BO11" s="67"/>
      <c r="BP11" s="92"/>
    </row>
    <row r="12" spans="1:68" s="16" customFormat="1" ht="24" x14ac:dyDescent="0.55000000000000004">
      <c r="A12" s="17">
        <v>8</v>
      </c>
      <c r="B12" s="139" t="s">
        <v>235</v>
      </c>
      <c r="C12" s="68" t="s">
        <v>51</v>
      </c>
      <c r="D12" s="68" t="s">
        <v>42</v>
      </c>
      <c r="E12" s="68" t="s">
        <v>43</v>
      </c>
      <c r="F12" s="68" t="s">
        <v>102</v>
      </c>
      <c r="G12" s="69" t="s">
        <v>52</v>
      </c>
      <c r="H12" s="69">
        <v>22</v>
      </c>
      <c r="I12" s="69" t="s">
        <v>47</v>
      </c>
      <c r="J12" s="221" t="s">
        <v>40</v>
      </c>
      <c r="K12" s="140">
        <v>0</v>
      </c>
      <c r="L12" s="23">
        <f t="shared" si="0"/>
        <v>0</v>
      </c>
      <c r="M12" s="140">
        <v>23</v>
      </c>
      <c r="N12" s="23">
        <f t="shared" si="1"/>
        <v>1</v>
      </c>
      <c r="O12" s="140">
        <v>21</v>
      </c>
      <c r="P12" s="23">
        <f t="shared" si="2"/>
        <v>1</v>
      </c>
      <c r="Q12" s="140">
        <v>16</v>
      </c>
      <c r="R12" s="78">
        <f t="shared" si="3"/>
        <v>1</v>
      </c>
      <c r="S12" s="140">
        <v>24</v>
      </c>
      <c r="T12" s="78">
        <f t="shared" si="4"/>
        <v>1</v>
      </c>
      <c r="U12" s="140">
        <v>16</v>
      </c>
      <c r="V12" s="78">
        <f t="shared" si="5"/>
        <v>1</v>
      </c>
      <c r="W12" s="140">
        <v>18</v>
      </c>
      <c r="X12" s="78">
        <f t="shared" si="6"/>
        <v>1</v>
      </c>
      <c r="Y12" s="140">
        <v>14</v>
      </c>
      <c r="Z12" s="78">
        <f t="shared" si="7"/>
        <v>1</v>
      </c>
      <c r="AA12" s="140">
        <v>11</v>
      </c>
      <c r="AB12" s="78">
        <f t="shared" si="8"/>
        <v>1</v>
      </c>
      <c r="AC12" s="140">
        <v>0</v>
      </c>
      <c r="AD12" s="25">
        <f t="shared" si="9"/>
        <v>0</v>
      </c>
      <c r="AE12" s="140">
        <v>0</v>
      </c>
      <c r="AF12" s="25">
        <f t="shared" si="10"/>
        <v>0</v>
      </c>
      <c r="AG12" s="140">
        <v>0</v>
      </c>
      <c r="AH12" s="25">
        <f t="shared" si="11"/>
        <v>0</v>
      </c>
      <c r="AI12" s="26"/>
      <c r="AJ12" s="71">
        <f t="shared" si="12"/>
        <v>0</v>
      </c>
      <c r="AK12" s="26"/>
      <c r="AL12" s="71">
        <f t="shared" si="13"/>
        <v>0</v>
      </c>
      <c r="AM12" s="26"/>
      <c r="AN12" s="71">
        <f t="shared" si="14"/>
        <v>0</v>
      </c>
      <c r="AO12" s="27">
        <f t="shared" si="15"/>
        <v>143</v>
      </c>
      <c r="AP12" s="27">
        <f t="shared" si="16"/>
        <v>8</v>
      </c>
      <c r="AQ12" s="46">
        <v>1</v>
      </c>
      <c r="AR12" s="46">
        <v>0</v>
      </c>
      <c r="AS12" s="46">
        <v>10</v>
      </c>
      <c r="AT12" s="28">
        <f t="shared" si="17"/>
        <v>11</v>
      </c>
      <c r="AU12" s="80">
        <f t="shared" si="18"/>
        <v>1</v>
      </c>
      <c r="AV12" s="80">
        <f t="shared" si="19"/>
        <v>1</v>
      </c>
      <c r="AW12" s="81">
        <f t="shared" si="23"/>
        <v>10</v>
      </c>
      <c r="AX12" s="28">
        <f t="shared" si="20"/>
        <v>12</v>
      </c>
      <c r="AY12" s="82">
        <f t="shared" si="21"/>
        <v>0</v>
      </c>
      <c r="AZ12" s="82">
        <f t="shared" si="21"/>
        <v>-1</v>
      </c>
      <c r="BA12" s="82">
        <f t="shared" si="21"/>
        <v>0</v>
      </c>
      <c r="BB12" s="28">
        <f t="shared" si="21"/>
        <v>-1</v>
      </c>
      <c r="BC12" s="33">
        <f t="shared" si="22"/>
        <v>-8.3333333333333321</v>
      </c>
      <c r="BD12" s="157">
        <v>1</v>
      </c>
      <c r="BE12" s="158"/>
      <c r="BF12" s="158"/>
      <c r="BG12" s="34"/>
      <c r="BH12" s="35"/>
      <c r="BI12" s="99"/>
      <c r="BJ12" s="99"/>
      <c r="BK12" s="99"/>
      <c r="BL12" s="102"/>
      <c r="BM12" s="102"/>
      <c r="BN12" s="102"/>
      <c r="BO12" s="67"/>
      <c r="BP12" s="92"/>
    </row>
    <row r="13" spans="1:68" s="16" customFormat="1" ht="24" x14ac:dyDescent="0.55000000000000004">
      <c r="A13" s="17">
        <v>9</v>
      </c>
      <c r="B13" s="139" t="s">
        <v>236</v>
      </c>
      <c r="C13" s="68" t="s">
        <v>53</v>
      </c>
      <c r="D13" s="68" t="s">
        <v>42</v>
      </c>
      <c r="E13" s="68" t="s">
        <v>43</v>
      </c>
      <c r="F13" s="68" t="s">
        <v>103</v>
      </c>
      <c r="G13" s="69" t="s">
        <v>44</v>
      </c>
      <c r="H13" s="69">
        <v>9</v>
      </c>
      <c r="I13" s="69" t="s">
        <v>47</v>
      </c>
      <c r="J13" s="224" t="s">
        <v>38</v>
      </c>
      <c r="K13" s="140">
        <v>0</v>
      </c>
      <c r="L13" s="23">
        <f t="shared" si="0"/>
        <v>0</v>
      </c>
      <c r="M13" s="140">
        <v>0</v>
      </c>
      <c r="N13" s="23">
        <f t="shared" si="1"/>
        <v>0</v>
      </c>
      <c r="O13" s="140">
        <v>0</v>
      </c>
      <c r="P13" s="23">
        <f t="shared" si="2"/>
        <v>0</v>
      </c>
      <c r="Q13" s="140">
        <v>0</v>
      </c>
      <c r="R13" s="78">
        <f t="shared" si="3"/>
        <v>0</v>
      </c>
      <c r="S13" s="140">
        <v>0</v>
      </c>
      <c r="T13" s="78">
        <f t="shared" si="4"/>
        <v>0</v>
      </c>
      <c r="U13" s="140">
        <v>5</v>
      </c>
      <c r="V13" s="78">
        <f t="shared" si="5"/>
        <v>1</v>
      </c>
      <c r="W13" s="140">
        <v>0</v>
      </c>
      <c r="X13" s="78">
        <f t="shared" si="6"/>
        <v>0</v>
      </c>
      <c r="Y13" s="140">
        <v>0</v>
      </c>
      <c r="Z13" s="78">
        <f t="shared" si="7"/>
        <v>0</v>
      </c>
      <c r="AA13" s="140">
        <v>0</v>
      </c>
      <c r="AB13" s="78">
        <f t="shared" si="8"/>
        <v>0</v>
      </c>
      <c r="AC13" s="140">
        <v>0</v>
      </c>
      <c r="AD13" s="25">
        <f t="shared" si="9"/>
        <v>0</v>
      </c>
      <c r="AE13" s="140">
        <v>0</v>
      </c>
      <c r="AF13" s="25">
        <f t="shared" si="10"/>
        <v>0</v>
      </c>
      <c r="AG13" s="140">
        <v>0</v>
      </c>
      <c r="AH13" s="25">
        <f t="shared" si="11"/>
        <v>0</v>
      </c>
      <c r="AI13" s="26"/>
      <c r="AJ13" s="71">
        <f t="shared" si="12"/>
        <v>0</v>
      </c>
      <c r="AK13" s="26"/>
      <c r="AL13" s="71">
        <f t="shared" si="13"/>
        <v>0</v>
      </c>
      <c r="AM13" s="26"/>
      <c r="AN13" s="71">
        <f t="shared" si="14"/>
        <v>0</v>
      </c>
      <c r="AO13" s="27">
        <f t="shared" si="15"/>
        <v>5</v>
      </c>
      <c r="AP13" s="27">
        <f t="shared" si="16"/>
        <v>1</v>
      </c>
      <c r="AQ13" s="46">
        <v>1</v>
      </c>
      <c r="AR13" s="46">
        <v>0</v>
      </c>
      <c r="AS13" s="46">
        <v>0</v>
      </c>
      <c r="AT13" s="28">
        <f t="shared" si="17"/>
        <v>1</v>
      </c>
      <c r="AU13" s="80">
        <f t="shared" si="18"/>
        <v>0</v>
      </c>
      <c r="AV13" s="80">
        <f t="shared" si="19"/>
        <v>0</v>
      </c>
      <c r="AW13" s="81" t="str">
        <f t="shared" si="23"/>
        <v>กรอก</v>
      </c>
      <c r="AX13" s="28">
        <f t="shared" si="20"/>
        <v>0</v>
      </c>
      <c r="AY13" s="82">
        <f t="shared" si="21"/>
        <v>1</v>
      </c>
      <c r="AZ13" s="82">
        <f t="shared" si="21"/>
        <v>0</v>
      </c>
      <c r="BA13" s="82" t="e">
        <f t="shared" si="21"/>
        <v>#VALUE!</v>
      </c>
      <c r="BB13" s="28">
        <f t="shared" si="21"/>
        <v>1</v>
      </c>
      <c r="BC13" s="33" t="e">
        <f t="shared" si="22"/>
        <v>#DIV/0!</v>
      </c>
      <c r="BD13" s="157"/>
      <c r="BE13" s="158"/>
      <c r="BF13" s="158"/>
      <c r="BG13" s="17"/>
      <c r="BH13" s="22"/>
      <c r="BI13" s="99"/>
      <c r="BJ13" s="99"/>
      <c r="BK13" s="99"/>
      <c r="BL13" s="102"/>
      <c r="BM13" s="102"/>
      <c r="BN13" s="102"/>
      <c r="BO13" s="67"/>
      <c r="BP13" s="92"/>
    </row>
    <row r="14" spans="1:68" s="16" customFormat="1" ht="24" x14ac:dyDescent="0.55000000000000004">
      <c r="A14" s="67">
        <v>10</v>
      </c>
      <c r="B14" s="139" t="s">
        <v>237</v>
      </c>
      <c r="C14" s="68" t="s">
        <v>54</v>
      </c>
      <c r="D14" s="68" t="s">
        <v>42</v>
      </c>
      <c r="E14" s="68" t="s">
        <v>43</v>
      </c>
      <c r="F14" s="68" t="s">
        <v>104</v>
      </c>
      <c r="G14" s="69" t="s">
        <v>44</v>
      </c>
      <c r="H14" s="69">
        <v>9</v>
      </c>
      <c r="I14" s="69" t="s">
        <v>47</v>
      </c>
      <c r="J14" s="224" t="s">
        <v>38</v>
      </c>
      <c r="K14" s="140">
        <v>0</v>
      </c>
      <c r="L14" s="23">
        <f t="shared" si="0"/>
        <v>0</v>
      </c>
      <c r="M14" s="140">
        <v>2</v>
      </c>
      <c r="N14" s="23">
        <f t="shared" si="1"/>
        <v>1</v>
      </c>
      <c r="O14" s="140">
        <v>2</v>
      </c>
      <c r="P14" s="23">
        <f t="shared" si="2"/>
        <v>1</v>
      </c>
      <c r="Q14" s="140">
        <v>2</v>
      </c>
      <c r="R14" s="78">
        <f t="shared" si="3"/>
        <v>1</v>
      </c>
      <c r="S14" s="140">
        <v>4</v>
      </c>
      <c r="T14" s="78">
        <f t="shared" si="4"/>
        <v>1</v>
      </c>
      <c r="U14" s="140">
        <v>5</v>
      </c>
      <c r="V14" s="78">
        <f t="shared" si="5"/>
        <v>1</v>
      </c>
      <c r="W14" s="140">
        <v>4</v>
      </c>
      <c r="X14" s="78">
        <f t="shared" si="6"/>
        <v>1</v>
      </c>
      <c r="Y14" s="140">
        <v>9</v>
      </c>
      <c r="Z14" s="78">
        <f t="shared" si="7"/>
        <v>1</v>
      </c>
      <c r="AA14" s="140">
        <v>1</v>
      </c>
      <c r="AB14" s="78">
        <f t="shared" si="8"/>
        <v>1</v>
      </c>
      <c r="AC14" s="140">
        <v>0</v>
      </c>
      <c r="AD14" s="25">
        <f t="shared" si="9"/>
        <v>0</v>
      </c>
      <c r="AE14" s="140">
        <v>0</v>
      </c>
      <c r="AF14" s="25">
        <f t="shared" si="10"/>
        <v>0</v>
      </c>
      <c r="AG14" s="140">
        <v>0</v>
      </c>
      <c r="AH14" s="25">
        <f t="shared" si="11"/>
        <v>0</v>
      </c>
      <c r="AI14" s="26"/>
      <c r="AJ14" s="71">
        <f t="shared" si="12"/>
        <v>0</v>
      </c>
      <c r="AK14" s="26"/>
      <c r="AL14" s="71">
        <f t="shared" si="13"/>
        <v>0</v>
      </c>
      <c r="AM14" s="26"/>
      <c r="AN14" s="71">
        <f t="shared" si="14"/>
        <v>0</v>
      </c>
      <c r="AO14" s="27">
        <f t="shared" si="15"/>
        <v>29</v>
      </c>
      <c r="AP14" s="27">
        <f t="shared" si="16"/>
        <v>8</v>
      </c>
      <c r="AQ14" s="46">
        <v>1</v>
      </c>
      <c r="AR14" s="46">
        <v>0</v>
      </c>
      <c r="AS14" s="46">
        <v>2</v>
      </c>
      <c r="AT14" s="28">
        <f t="shared" si="17"/>
        <v>3</v>
      </c>
      <c r="AU14" s="80">
        <f t="shared" si="18"/>
        <v>0</v>
      </c>
      <c r="AV14" s="80">
        <f t="shared" si="19"/>
        <v>0</v>
      </c>
      <c r="AW14" s="81" t="str">
        <f t="shared" si="23"/>
        <v>กรอก</v>
      </c>
      <c r="AX14" s="28">
        <f t="shared" si="20"/>
        <v>0</v>
      </c>
      <c r="AY14" s="82">
        <f t="shared" si="21"/>
        <v>1</v>
      </c>
      <c r="AZ14" s="82">
        <f t="shared" si="21"/>
        <v>0</v>
      </c>
      <c r="BA14" s="82" t="e">
        <f t="shared" si="21"/>
        <v>#VALUE!</v>
      </c>
      <c r="BB14" s="28">
        <f t="shared" si="21"/>
        <v>3</v>
      </c>
      <c r="BC14" s="33" t="e">
        <f t="shared" si="22"/>
        <v>#DIV/0!</v>
      </c>
      <c r="BD14" s="157"/>
      <c r="BE14" s="158"/>
      <c r="BF14" s="158"/>
      <c r="BG14" s="17"/>
      <c r="BH14" s="22"/>
      <c r="BI14" s="99"/>
      <c r="BJ14" s="99"/>
      <c r="BK14" s="99"/>
      <c r="BL14" s="102"/>
      <c r="BM14" s="102"/>
      <c r="BN14" s="102"/>
      <c r="BO14" s="67">
        <v>5</v>
      </c>
      <c r="BP14" s="92"/>
    </row>
    <row r="15" spans="1:68" s="16" customFormat="1" ht="24" x14ac:dyDescent="0.55000000000000004">
      <c r="A15" s="67">
        <v>11</v>
      </c>
      <c r="B15" s="139" t="s">
        <v>238</v>
      </c>
      <c r="C15" s="68" t="s">
        <v>55</v>
      </c>
      <c r="D15" s="68" t="s">
        <v>42</v>
      </c>
      <c r="E15" s="68" t="s">
        <v>43</v>
      </c>
      <c r="F15" s="68" t="s">
        <v>105</v>
      </c>
      <c r="G15" s="69" t="s">
        <v>44</v>
      </c>
      <c r="H15" s="69">
        <v>3.5</v>
      </c>
      <c r="I15" s="69" t="s">
        <v>47</v>
      </c>
      <c r="J15" s="222" t="s">
        <v>38</v>
      </c>
      <c r="K15" s="140">
        <v>0</v>
      </c>
      <c r="L15" s="23">
        <f t="shared" si="0"/>
        <v>0</v>
      </c>
      <c r="M15" s="140">
        <v>2</v>
      </c>
      <c r="N15" s="23">
        <f t="shared" si="1"/>
        <v>1</v>
      </c>
      <c r="O15" s="140">
        <v>4</v>
      </c>
      <c r="P15" s="23">
        <f t="shared" si="2"/>
        <v>1</v>
      </c>
      <c r="Q15" s="140">
        <v>7</v>
      </c>
      <c r="R15" s="78">
        <f t="shared" si="3"/>
        <v>1</v>
      </c>
      <c r="S15" s="140">
        <v>3</v>
      </c>
      <c r="T15" s="78">
        <f t="shared" si="4"/>
        <v>1</v>
      </c>
      <c r="U15" s="140">
        <v>6</v>
      </c>
      <c r="V15" s="78">
        <f t="shared" si="5"/>
        <v>1</v>
      </c>
      <c r="W15" s="140">
        <v>9</v>
      </c>
      <c r="X15" s="78">
        <f t="shared" si="6"/>
        <v>1</v>
      </c>
      <c r="Y15" s="140">
        <v>5</v>
      </c>
      <c r="Z15" s="78">
        <f t="shared" si="7"/>
        <v>1</v>
      </c>
      <c r="AA15" s="140">
        <v>10</v>
      </c>
      <c r="AB15" s="78">
        <f t="shared" si="8"/>
        <v>1</v>
      </c>
      <c r="AC15" s="140">
        <v>0</v>
      </c>
      <c r="AD15" s="25">
        <f t="shared" si="9"/>
        <v>0</v>
      </c>
      <c r="AE15" s="140">
        <v>0</v>
      </c>
      <c r="AF15" s="25">
        <f t="shared" si="10"/>
        <v>0</v>
      </c>
      <c r="AG15" s="140">
        <v>0</v>
      </c>
      <c r="AH15" s="25">
        <f t="shared" si="11"/>
        <v>0</v>
      </c>
      <c r="AI15" s="26"/>
      <c r="AJ15" s="71">
        <f t="shared" si="12"/>
        <v>0</v>
      </c>
      <c r="AK15" s="26"/>
      <c r="AL15" s="71">
        <f t="shared" si="13"/>
        <v>0</v>
      </c>
      <c r="AM15" s="26"/>
      <c r="AN15" s="71">
        <f t="shared" si="14"/>
        <v>0</v>
      </c>
      <c r="AO15" s="27">
        <f t="shared" si="15"/>
        <v>46</v>
      </c>
      <c r="AP15" s="27">
        <f t="shared" si="16"/>
        <v>8</v>
      </c>
      <c r="AQ15" s="46">
        <v>1</v>
      </c>
      <c r="AR15" s="46">
        <v>0</v>
      </c>
      <c r="AS15" s="46">
        <v>3</v>
      </c>
      <c r="AT15" s="28">
        <f t="shared" si="17"/>
        <v>4</v>
      </c>
      <c r="AU15" s="80">
        <f t="shared" si="18"/>
        <v>1</v>
      </c>
      <c r="AV15" s="80">
        <f t="shared" si="19"/>
        <v>0</v>
      </c>
      <c r="AW15" s="81">
        <f t="shared" si="23"/>
        <v>6</v>
      </c>
      <c r="AX15" s="28">
        <f t="shared" si="20"/>
        <v>7</v>
      </c>
      <c r="AY15" s="82">
        <f t="shared" si="21"/>
        <v>0</v>
      </c>
      <c r="AZ15" s="82">
        <f t="shared" si="21"/>
        <v>0</v>
      </c>
      <c r="BA15" s="82">
        <f t="shared" si="21"/>
        <v>-3</v>
      </c>
      <c r="BB15" s="28">
        <f t="shared" si="21"/>
        <v>-3</v>
      </c>
      <c r="BC15" s="33">
        <f t="shared" si="22"/>
        <v>-42.857142857142854</v>
      </c>
      <c r="BD15" s="157"/>
      <c r="BE15" s="158"/>
      <c r="BF15" s="158"/>
      <c r="BG15" s="34"/>
      <c r="BH15" s="35"/>
      <c r="BI15" s="99"/>
      <c r="BJ15" s="99"/>
      <c r="BK15" s="99"/>
      <c r="BL15" s="102"/>
      <c r="BM15" s="102"/>
      <c r="BN15" s="102"/>
      <c r="BO15" s="67"/>
      <c r="BP15" s="92"/>
    </row>
    <row r="16" spans="1:68" s="16" customFormat="1" ht="24" x14ac:dyDescent="0.55000000000000004">
      <c r="A16" s="17">
        <v>12</v>
      </c>
      <c r="B16" s="139" t="s">
        <v>239</v>
      </c>
      <c r="C16" s="68" t="s">
        <v>50</v>
      </c>
      <c r="D16" s="68" t="s">
        <v>42</v>
      </c>
      <c r="E16" s="68" t="s">
        <v>43</v>
      </c>
      <c r="F16" s="68" t="s">
        <v>106</v>
      </c>
      <c r="G16" s="69" t="s">
        <v>44</v>
      </c>
      <c r="H16" s="69">
        <v>0.2</v>
      </c>
      <c r="I16" s="69" t="s">
        <v>47</v>
      </c>
      <c r="J16" s="222" t="s">
        <v>38</v>
      </c>
      <c r="K16" s="140">
        <v>0</v>
      </c>
      <c r="L16" s="23">
        <f t="shared" si="0"/>
        <v>0</v>
      </c>
      <c r="M16" s="140">
        <v>4</v>
      </c>
      <c r="N16" s="23">
        <f t="shared" si="1"/>
        <v>1</v>
      </c>
      <c r="O16" s="140">
        <v>5</v>
      </c>
      <c r="P16" s="23">
        <f t="shared" si="2"/>
        <v>1</v>
      </c>
      <c r="Q16" s="140">
        <v>8</v>
      </c>
      <c r="R16" s="78">
        <f t="shared" si="3"/>
        <v>1</v>
      </c>
      <c r="S16" s="140">
        <v>3</v>
      </c>
      <c r="T16" s="78">
        <f t="shared" si="4"/>
        <v>1</v>
      </c>
      <c r="U16" s="140">
        <v>6</v>
      </c>
      <c r="V16" s="78">
        <f t="shared" si="5"/>
        <v>1</v>
      </c>
      <c r="W16" s="140">
        <v>6</v>
      </c>
      <c r="X16" s="78">
        <f t="shared" si="6"/>
        <v>1</v>
      </c>
      <c r="Y16" s="140">
        <v>7</v>
      </c>
      <c r="Z16" s="78">
        <f t="shared" si="7"/>
        <v>1</v>
      </c>
      <c r="AA16" s="140">
        <v>9</v>
      </c>
      <c r="AB16" s="78">
        <f t="shared" si="8"/>
        <v>1</v>
      </c>
      <c r="AC16" s="140">
        <v>0</v>
      </c>
      <c r="AD16" s="25">
        <f t="shared" si="9"/>
        <v>0</v>
      </c>
      <c r="AE16" s="140">
        <v>0</v>
      </c>
      <c r="AF16" s="25">
        <f t="shared" si="10"/>
        <v>0</v>
      </c>
      <c r="AG16" s="140">
        <v>0</v>
      </c>
      <c r="AH16" s="25">
        <f t="shared" si="11"/>
        <v>0</v>
      </c>
      <c r="AI16" s="26"/>
      <c r="AJ16" s="71">
        <f t="shared" si="12"/>
        <v>0</v>
      </c>
      <c r="AK16" s="26"/>
      <c r="AL16" s="71">
        <f t="shared" si="13"/>
        <v>0</v>
      </c>
      <c r="AM16" s="26"/>
      <c r="AN16" s="71">
        <f t="shared" si="14"/>
        <v>0</v>
      </c>
      <c r="AO16" s="27">
        <f t="shared" si="15"/>
        <v>48</v>
      </c>
      <c r="AP16" s="27">
        <f t="shared" si="16"/>
        <v>8</v>
      </c>
      <c r="AQ16" s="46">
        <v>1</v>
      </c>
      <c r="AR16" s="46">
        <v>0</v>
      </c>
      <c r="AS16" s="46">
        <v>3</v>
      </c>
      <c r="AT16" s="28">
        <f t="shared" si="17"/>
        <v>4</v>
      </c>
      <c r="AU16" s="80">
        <f t="shared" si="18"/>
        <v>1</v>
      </c>
      <c r="AV16" s="80">
        <f t="shared" si="19"/>
        <v>0</v>
      </c>
      <c r="AW16" s="81">
        <f t="shared" si="23"/>
        <v>6</v>
      </c>
      <c r="AX16" s="28">
        <f t="shared" si="20"/>
        <v>7</v>
      </c>
      <c r="AY16" s="82">
        <f t="shared" si="21"/>
        <v>0</v>
      </c>
      <c r="AZ16" s="82">
        <f t="shared" si="21"/>
        <v>0</v>
      </c>
      <c r="BA16" s="82">
        <f t="shared" si="21"/>
        <v>-3</v>
      </c>
      <c r="BB16" s="28">
        <f t="shared" si="21"/>
        <v>-3</v>
      </c>
      <c r="BC16" s="33">
        <f t="shared" si="22"/>
        <v>-42.857142857142854</v>
      </c>
      <c r="BD16" s="157"/>
      <c r="BE16" s="158"/>
      <c r="BF16" s="158"/>
      <c r="BG16" s="34"/>
      <c r="BH16" s="35"/>
      <c r="BI16" s="99"/>
      <c r="BJ16" s="99"/>
      <c r="BK16" s="99"/>
      <c r="BL16" s="102"/>
      <c r="BM16" s="102"/>
      <c r="BN16" s="102"/>
      <c r="BO16" s="67"/>
      <c r="BP16" s="92"/>
    </row>
    <row r="17" spans="1:68" s="16" customFormat="1" ht="24" x14ac:dyDescent="0.55000000000000004">
      <c r="A17" s="17">
        <v>13</v>
      </c>
      <c r="B17" s="139" t="s">
        <v>240</v>
      </c>
      <c r="C17" s="68" t="s">
        <v>56</v>
      </c>
      <c r="D17" s="68" t="s">
        <v>42</v>
      </c>
      <c r="E17" s="68" t="s">
        <v>43</v>
      </c>
      <c r="F17" s="68" t="s">
        <v>107</v>
      </c>
      <c r="G17" s="69" t="s">
        <v>44</v>
      </c>
      <c r="H17" s="69">
        <v>12</v>
      </c>
      <c r="I17" s="69" t="s">
        <v>47</v>
      </c>
      <c r="J17" s="221" t="s">
        <v>40</v>
      </c>
      <c r="K17" s="140">
        <v>0</v>
      </c>
      <c r="L17" s="23">
        <f t="shared" si="0"/>
        <v>0</v>
      </c>
      <c r="M17" s="140">
        <v>27</v>
      </c>
      <c r="N17" s="23">
        <f t="shared" si="1"/>
        <v>1</v>
      </c>
      <c r="O17" s="140">
        <v>21</v>
      </c>
      <c r="P17" s="23">
        <f t="shared" si="2"/>
        <v>1</v>
      </c>
      <c r="Q17" s="140">
        <v>24</v>
      </c>
      <c r="R17" s="78">
        <f t="shared" si="3"/>
        <v>1</v>
      </c>
      <c r="S17" s="140">
        <v>21</v>
      </c>
      <c r="T17" s="78">
        <f t="shared" si="4"/>
        <v>1</v>
      </c>
      <c r="U17" s="140">
        <v>27</v>
      </c>
      <c r="V17" s="78">
        <f t="shared" si="5"/>
        <v>1</v>
      </c>
      <c r="W17" s="140">
        <v>24</v>
      </c>
      <c r="X17" s="78">
        <f t="shared" si="6"/>
        <v>1</v>
      </c>
      <c r="Y17" s="140">
        <v>33</v>
      </c>
      <c r="Z17" s="78">
        <f t="shared" si="7"/>
        <v>1</v>
      </c>
      <c r="AA17" s="140">
        <v>24</v>
      </c>
      <c r="AB17" s="78">
        <f t="shared" si="8"/>
        <v>1</v>
      </c>
      <c r="AC17" s="140">
        <v>0</v>
      </c>
      <c r="AD17" s="25">
        <f t="shared" si="9"/>
        <v>0</v>
      </c>
      <c r="AE17" s="140">
        <v>0</v>
      </c>
      <c r="AF17" s="25">
        <f t="shared" si="10"/>
        <v>0</v>
      </c>
      <c r="AG17" s="140">
        <v>0</v>
      </c>
      <c r="AH17" s="25">
        <f t="shared" si="11"/>
        <v>0</v>
      </c>
      <c r="AI17" s="26"/>
      <c r="AJ17" s="71">
        <f t="shared" si="12"/>
        <v>0</v>
      </c>
      <c r="AK17" s="26"/>
      <c r="AL17" s="71">
        <f t="shared" si="13"/>
        <v>0</v>
      </c>
      <c r="AM17" s="26"/>
      <c r="AN17" s="71">
        <f t="shared" si="14"/>
        <v>0</v>
      </c>
      <c r="AO17" s="27">
        <f t="shared" si="15"/>
        <v>201</v>
      </c>
      <c r="AP17" s="27">
        <f t="shared" si="16"/>
        <v>8</v>
      </c>
      <c r="AQ17" s="46">
        <v>1</v>
      </c>
      <c r="AR17" s="46">
        <v>0</v>
      </c>
      <c r="AS17" s="46">
        <v>10</v>
      </c>
      <c r="AT17" s="28">
        <f t="shared" si="17"/>
        <v>11</v>
      </c>
      <c r="AU17" s="80">
        <f t="shared" si="18"/>
        <v>1</v>
      </c>
      <c r="AV17" s="80">
        <f t="shared" si="19"/>
        <v>1</v>
      </c>
      <c r="AW17" s="81">
        <f t="shared" si="23"/>
        <v>10</v>
      </c>
      <c r="AX17" s="28">
        <f t="shared" si="20"/>
        <v>12</v>
      </c>
      <c r="AY17" s="82">
        <f t="shared" si="21"/>
        <v>0</v>
      </c>
      <c r="AZ17" s="82">
        <f t="shared" si="21"/>
        <v>-1</v>
      </c>
      <c r="BA17" s="82">
        <f t="shared" si="21"/>
        <v>0</v>
      </c>
      <c r="BB17" s="28">
        <f t="shared" si="21"/>
        <v>-1</v>
      </c>
      <c r="BC17" s="33">
        <f t="shared" si="22"/>
        <v>-8.3333333333333321</v>
      </c>
      <c r="BD17" s="157"/>
      <c r="BE17" s="158"/>
      <c r="BF17" s="158"/>
      <c r="BG17" s="17"/>
      <c r="BH17" s="22"/>
      <c r="BI17" s="99"/>
      <c r="BJ17" s="99"/>
      <c r="BK17" s="99"/>
      <c r="BL17" s="102"/>
      <c r="BM17" s="102"/>
      <c r="BN17" s="102"/>
      <c r="BO17" s="67"/>
      <c r="BP17" s="92"/>
    </row>
    <row r="18" spans="1:68" s="16" customFormat="1" ht="24" x14ac:dyDescent="0.55000000000000004">
      <c r="A18" s="67">
        <v>14</v>
      </c>
      <c r="B18" s="139" t="s">
        <v>241</v>
      </c>
      <c r="C18" s="68" t="s">
        <v>57</v>
      </c>
      <c r="D18" s="68" t="s">
        <v>42</v>
      </c>
      <c r="E18" s="68" t="s">
        <v>43</v>
      </c>
      <c r="F18" s="68" t="s">
        <v>108</v>
      </c>
      <c r="G18" s="69" t="s">
        <v>44</v>
      </c>
      <c r="H18" s="69">
        <v>7</v>
      </c>
      <c r="I18" s="69" t="s">
        <v>47</v>
      </c>
      <c r="J18" s="222" t="s">
        <v>38</v>
      </c>
      <c r="K18" s="140">
        <v>0</v>
      </c>
      <c r="L18" s="23">
        <f t="shared" si="0"/>
        <v>0</v>
      </c>
      <c r="M18" s="140">
        <v>6</v>
      </c>
      <c r="N18" s="23">
        <f t="shared" si="1"/>
        <v>1</v>
      </c>
      <c r="O18" s="140">
        <v>10</v>
      </c>
      <c r="P18" s="23">
        <f t="shared" si="2"/>
        <v>1</v>
      </c>
      <c r="Q18" s="140">
        <v>7</v>
      </c>
      <c r="R18" s="78">
        <f t="shared" si="3"/>
        <v>1</v>
      </c>
      <c r="S18" s="140">
        <v>9</v>
      </c>
      <c r="T18" s="78">
        <f t="shared" si="4"/>
        <v>1</v>
      </c>
      <c r="U18" s="140">
        <v>8</v>
      </c>
      <c r="V18" s="78">
        <f t="shared" si="5"/>
        <v>1</v>
      </c>
      <c r="W18" s="140">
        <v>10</v>
      </c>
      <c r="X18" s="78">
        <f t="shared" si="6"/>
        <v>1</v>
      </c>
      <c r="Y18" s="140">
        <v>7</v>
      </c>
      <c r="Z18" s="78">
        <f t="shared" si="7"/>
        <v>1</v>
      </c>
      <c r="AA18" s="140">
        <v>10</v>
      </c>
      <c r="AB18" s="78">
        <f t="shared" si="8"/>
        <v>1</v>
      </c>
      <c r="AC18" s="140">
        <v>0</v>
      </c>
      <c r="AD18" s="25">
        <f t="shared" si="9"/>
        <v>0</v>
      </c>
      <c r="AE18" s="140">
        <v>0</v>
      </c>
      <c r="AF18" s="25">
        <f t="shared" si="10"/>
        <v>0</v>
      </c>
      <c r="AG18" s="140">
        <v>0</v>
      </c>
      <c r="AH18" s="25">
        <f t="shared" si="11"/>
        <v>0</v>
      </c>
      <c r="AI18" s="26"/>
      <c r="AJ18" s="71">
        <f t="shared" si="12"/>
        <v>0</v>
      </c>
      <c r="AK18" s="26"/>
      <c r="AL18" s="71">
        <f t="shared" si="13"/>
        <v>0</v>
      </c>
      <c r="AM18" s="26"/>
      <c r="AN18" s="71">
        <f t="shared" si="14"/>
        <v>0</v>
      </c>
      <c r="AO18" s="27">
        <f t="shared" si="15"/>
        <v>67</v>
      </c>
      <c r="AP18" s="27">
        <f t="shared" si="16"/>
        <v>8</v>
      </c>
      <c r="AQ18" s="46">
        <v>1</v>
      </c>
      <c r="AR18" s="46">
        <v>0</v>
      </c>
      <c r="AS18" s="46">
        <v>4</v>
      </c>
      <c r="AT18" s="28">
        <f t="shared" si="17"/>
        <v>5</v>
      </c>
      <c r="AU18" s="80">
        <f t="shared" si="18"/>
        <v>1</v>
      </c>
      <c r="AV18" s="80">
        <f t="shared" si="19"/>
        <v>0</v>
      </c>
      <c r="AW18" s="81">
        <f t="shared" si="23"/>
        <v>6</v>
      </c>
      <c r="AX18" s="28">
        <f t="shared" si="20"/>
        <v>7</v>
      </c>
      <c r="AY18" s="82">
        <f t="shared" si="21"/>
        <v>0</v>
      </c>
      <c r="AZ18" s="82">
        <f t="shared" si="21"/>
        <v>0</v>
      </c>
      <c r="BA18" s="82">
        <f t="shared" si="21"/>
        <v>-2</v>
      </c>
      <c r="BB18" s="28">
        <f t="shared" si="21"/>
        <v>-2</v>
      </c>
      <c r="BC18" s="33">
        <f t="shared" si="22"/>
        <v>-28.571428571428569</v>
      </c>
      <c r="BD18" s="157">
        <v>1</v>
      </c>
      <c r="BE18" s="158"/>
      <c r="BF18" s="158"/>
      <c r="BG18" s="34"/>
      <c r="BH18" s="35"/>
      <c r="BI18" s="99"/>
      <c r="BJ18" s="99"/>
      <c r="BK18" s="99"/>
      <c r="BL18" s="102"/>
      <c r="BM18" s="102"/>
      <c r="BN18" s="102"/>
      <c r="BO18" s="67"/>
      <c r="BP18" s="92"/>
    </row>
    <row r="19" spans="1:68" s="16" customFormat="1" ht="24" x14ac:dyDescent="0.55000000000000004">
      <c r="A19" s="67">
        <v>15</v>
      </c>
      <c r="B19" s="139" t="s">
        <v>242</v>
      </c>
      <c r="C19" s="68" t="s">
        <v>57</v>
      </c>
      <c r="D19" s="68" t="s">
        <v>42</v>
      </c>
      <c r="E19" s="68" t="s">
        <v>43</v>
      </c>
      <c r="F19" s="68" t="s">
        <v>109</v>
      </c>
      <c r="G19" s="69" t="s">
        <v>44</v>
      </c>
      <c r="H19" s="69">
        <v>13</v>
      </c>
      <c r="I19" s="69" t="s">
        <v>47</v>
      </c>
      <c r="J19" s="221" t="s">
        <v>38</v>
      </c>
      <c r="K19" s="140">
        <v>0</v>
      </c>
      <c r="L19" s="23">
        <f t="shared" si="0"/>
        <v>0</v>
      </c>
      <c r="M19" s="140">
        <v>4</v>
      </c>
      <c r="N19" s="23">
        <f t="shared" si="1"/>
        <v>1</v>
      </c>
      <c r="O19" s="140">
        <v>5</v>
      </c>
      <c r="P19" s="23">
        <f t="shared" si="2"/>
        <v>1</v>
      </c>
      <c r="Q19" s="140">
        <v>3</v>
      </c>
      <c r="R19" s="78">
        <f t="shared" si="3"/>
        <v>1</v>
      </c>
      <c r="S19" s="140">
        <v>8</v>
      </c>
      <c r="T19" s="78">
        <f t="shared" si="4"/>
        <v>1</v>
      </c>
      <c r="U19" s="140">
        <v>8</v>
      </c>
      <c r="V19" s="78">
        <f t="shared" si="5"/>
        <v>1</v>
      </c>
      <c r="W19" s="140">
        <v>6</v>
      </c>
      <c r="X19" s="78">
        <f t="shared" si="6"/>
        <v>1</v>
      </c>
      <c r="Y19" s="140">
        <v>7</v>
      </c>
      <c r="Z19" s="78">
        <f t="shared" si="7"/>
        <v>1</v>
      </c>
      <c r="AA19" s="140">
        <v>5</v>
      </c>
      <c r="AB19" s="78">
        <f t="shared" si="8"/>
        <v>1</v>
      </c>
      <c r="AC19" s="140">
        <v>0</v>
      </c>
      <c r="AD19" s="25">
        <f t="shared" si="9"/>
        <v>0</v>
      </c>
      <c r="AE19" s="140">
        <v>0</v>
      </c>
      <c r="AF19" s="25">
        <f t="shared" si="10"/>
        <v>0</v>
      </c>
      <c r="AG19" s="140">
        <v>0</v>
      </c>
      <c r="AH19" s="25">
        <f t="shared" si="11"/>
        <v>0</v>
      </c>
      <c r="AI19" s="26"/>
      <c r="AJ19" s="71">
        <f t="shared" si="12"/>
        <v>0</v>
      </c>
      <c r="AK19" s="26"/>
      <c r="AL19" s="71">
        <f t="shared" si="13"/>
        <v>0</v>
      </c>
      <c r="AM19" s="26"/>
      <c r="AN19" s="71">
        <f t="shared" si="14"/>
        <v>0</v>
      </c>
      <c r="AO19" s="27">
        <f t="shared" si="15"/>
        <v>46</v>
      </c>
      <c r="AP19" s="27">
        <f t="shared" si="16"/>
        <v>8</v>
      </c>
      <c r="AQ19" s="46">
        <v>1</v>
      </c>
      <c r="AR19" s="46">
        <v>0</v>
      </c>
      <c r="AS19" s="46">
        <v>4</v>
      </c>
      <c r="AT19" s="28">
        <f t="shared" si="17"/>
        <v>5</v>
      </c>
      <c r="AU19" s="80">
        <f t="shared" si="18"/>
        <v>1</v>
      </c>
      <c r="AV19" s="80">
        <f t="shared" si="19"/>
        <v>0</v>
      </c>
      <c r="AW19" s="81">
        <f t="shared" si="23"/>
        <v>6</v>
      </c>
      <c r="AX19" s="28">
        <f t="shared" si="20"/>
        <v>7</v>
      </c>
      <c r="AY19" s="82">
        <f t="shared" si="21"/>
        <v>0</v>
      </c>
      <c r="AZ19" s="82">
        <f t="shared" si="21"/>
        <v>0</v>
      </c>
      <c r="BA19" s="82">
        <f t="shared" si="21"/>
        <v>-2</v>
      </c>
      <c r="BB19" s="28">
        <f t="shared" si="21"/>
        <v>-2</v>
      </c>
      <c r="BC19" s="33">
        <f t="shared" si="22"/>
        <v>-28.571428571428569</v>
      </c>
      <c r="BD19" s="157"/>
      <c r="BE19" s="158"/>
      <c r="BF19" s="158"/>
      <c r="BG19" s="17"/>
      <c r="BH19" s="22"/>
      <c r="BI19" s="99"/>
      <c r="BJ19" s="99"/>
      <c r="BK19" s="99"/>
      <c r="BL19" s="102"/>
      <c r="BM19" s="102"/>
      <c r="BN19" s="102"/>
      <c r="BO19" s="67"/>
      <c r="BP19" s="92"/>
    </row>
    <row r="20" spans="1:68" s="16" customFormat="1" ht="24" x14ac:dyDescent="0.55000000000000004">
      <c r="A20" s="17">
        <v>16</v>
      </c>
      <c r="B20" s="139" t="s">
        <v>243</v>
      </c>
      <c r="C20" s="68" t="s">
        <v>58</v>
      </c>
      <c r="D20" s="68" t="s">
        <v>42</v>
      </c>
      <c r="E20" s="68" t="s">
        <v>43</v>
      </c>
      <c r="F20" s="68" t="s">
        <v>110</v>
      </c>
      <c r="G20" s="69" t="s">
        <v>44</v>
      </c>
      <c r="H20" s="69">
        <v>5</v>
      </c>
      <c r="I20" s="69" t="s">
        <v>47</v>
      </c>
      <c r="J20" s="221" t="s">
        <v>38</v>
      </c>
      <c r="K20" s="140">
        <v>0</v>
      </c>
      <c r="L20" s="23">
        <f t="shared" si="0"/>
        <v>0</v>
      </c>
      <c r="M20" s="140">
        <v>4</v>
      </c>
      <c r="N20" s="23">
        <f t="shared" si="1"/>
        <v>1</v>
      </c>
      <c r="O20" s="140">
        <v>12</v>
      </c>
      <c r="P20" s="23">
        <f t="shared" si="2"/>
        <v>1</v>
      </c>
      <c r="Q20" s="140">
        <v>11</v>
      </c>
      <c r="R20" s="78">
        <f t="shared" si="3"/>
        <v>1</v>
      </c>
      <c r="S20" s="140">
        <v>11</v>
      </c>
      <c r="T20" s="78">
        <f t="shared" si="4"/>
        <v>1</v>
      </c>
      <c r="U20" s="140">
        <v>7</v>
      </c>
      <c r="V20" s="78">
        <f t="shared" si="5"/>
        <v>1</v>
      </c>
      <c r="W20" s="140">
        <v>7</v>
      </c>
      <c r="X20" s="78">
        <f t="shared" si="6"/>
        <v>1</v>
      </c>
      <c r="Y20" s="140">
        <v>7</v>
      </c>
      <c r="Z20" s="78">
        <f t="shared" si="7"/>
        <v>1</v>
      </c>
      <c r="AA20" s="140">
        <v>8</v>
      </c>
      <c r="AB20" s="78">
        <f t="shared" si="8"/>
        <v>1</v>
      </c>
      <c r="AC20" s="140">
        <v>7</v>
      </c>
      <c r="AD20" s="25">
        <f t="shared" si="9"/>
        <v>1</v>
      </c>
      <c r="AE20" s="140">
        <v>7</v>
      </c>
      <c r="AF20" s="25">
        <f t="shared" si="10"/>
        <v>1</v>
      </c>
      <c r="AG20" s="140">
        <v>5</v>
      </c>
      <c r="AH20" s="25">
        <f t="shared" si="11"/>
        <v>1</v>
      </c>
      <c r="AI20" s="26"/>
      <c r="AJ20" s="71">
        <f t="shared" si="12"/>
        <v>0</v>
      </c>
      <c r="AK20" s="26"/>
      <c r="AL20" s="71">
        <f t="shared" si="13"/>
        <v>0</v>
      </c>
      <c r="AM20" s="26"/>
      <c r="AN20" s="71">
        <f t="shared" si="14"/>
        <v>0</v>
      </c>
      <c r="AO20" s="27">
        <f t="shared" si="15"/>
        <v>86</v>
      </c>
      <c r="AP20" s="27">
        <f t="shared" si="16"/>
        <v>11</v>
      </c>
      <c r="AQ20" s="46">
        <v>1</v>
      </c>
      <c r="AR20" s="46">
        <v>0</v>
      </c>
      <c r="AS20" s="46">
        <v>7</v>
      </c>
      <c r="AT20" s="28">
        <f t="shared" si="17"/>
        <v>8</v>
      </c>
      <c r="AU20" s="80">
        <f t="shared" si="18"/>
        <v>1</v>
      </c>
      <c r="AV20" s="80">
        <f t="shared" si="19"/>
        <v>0</v>
      </c>
      <c r="AW20" s="81">
        <f t="shared" si="23"/>
        <v>11</v>
      </c>
      <c r="AX20" s="28">
        <f t="shared" si="20"/>
        <v>12</v>
      </c>
      <c r="AY20" s="82">
        <f t="shared" si="21"/>
        <v>0</v>
      </c>
      <c r="AZ20" s="82">
        <f t="shared" si="21"/>
        <v>0</v>
      </c>
      <c r="BA20" s="82">
        <f t="shared" si="21"/>
        <v>-4</v>
      </c>
      <c r="BB20" s="28">
        <f t="shared" si="21"/>
        <v>-4</v>
      </c>
      <c r="BC20" s="33">
        <f t="shared" si="22"/>
        <v>-33.333333333333329</v>
      </c>
      <c r="BD20" s="157">
        <v>1</v>
      </c>
      <c r="BE20" s="158"/>
      <c r="BF20" s="158"/>
      <c r="BG20" s="17"/>
      <c r="BH20" s="22"/>
      <c r="BI20" s="99"/>
      <c r="BJ20" s="99"/>
      <c r="BK20" s="99"/>
      <c r="BL20" s="102"/>
      <c r="BM20" s="102"/>
      <c r="BN20" s="102"/>
      <c r="BO20" s="67">
        <v>2</v>
      </c>
      <c r="BP20" s="92"/>
    </row>
    <row r="21" spans="1:68" s="16" customFormat="1" ht="24" x14ac:dyDescent="0.55000000000000004">
      <c r="A21" s="67">
        <v>17</v>
      </c>
      <c r="B21" s="139" t="s">
        <v>244</v>
      </c>
      <c r="C21" s="68" t="s">
        <v>58</v>
      </c>
      <c r="D21" s="68" t="s">
        <v>42</v>
      </c>
      <c r="E21" s="68" t="s">
        <v>43</v>
      </c>
      <c r="F21" s="68" t="s">
        <v>111</v>
      </c>
      <c r="G21" s="69" t="s">
        <v>44</v>
      </c>
      <c r="H21" s="69">
        <v>7</v>
      </c>
      <c r="I21" s="69" t="s">
        <v>47</v>
      </c>
      <c r="J21" s="224" t="s">
        <v>38</v>
      </c>
      <c r="K21" s="140">
        <v>0</v>
      </c>
      <c r="L21" s="23">
        <f t="shared" si="0"/>
        <v>0</v>
      </c>
      <c r="M21" s="140">
        <v>3</v>
      </c>
      <c r="N21" s="23">
        <f t="shared" si="1"/>
        <v>1</v>
      </c>
      <c r="O21" s="140">
        <v>3</v>
      </c>
      <c r="P21" s="23">
        <f t="shared" si="2"/>
        <v>1</v>
      </c>
      <c r="Q21" s="140">
        <v>2</v>
      </c>
      <c r="R21" s="78">
        <f t="shared" si="3"/>
        <v>1</v>
      </c>
      <c r="S21" s="140">
        <v>6</v>
      </c>
      <c r="T21" s="78">
        <f t="shared" si="4"/>
        <v>1</v>
      </c>
      <c r="U21" s="140">
        <v>6</v>
      </c>
      <c r="V21" s="78">
        <f t="shared" si="5"/>
        <v>1</v>
      </c>
      <c r="W21" s="140">
        <v>8</v>
      </c>
      <c r="X21" s="78">
        <f t="shared" si="6"/>
        <v>1</v>
      </c>
      <c r="Y21" s="140">
        <v>5</v>
      </c>
      <c r="Z21" s="78">
        <f t="shared" si="7"/>
        <v>1</v>
      </c>
      <c r="AA21" s="140">
        <v>6</v>
      </c>
      <c r="AB21" s="78">
        <f t="shared" si="8"/>
        <v>1</v>
      </c>
      <c r="AC21" s="140">
        <v>0</v>
      </c>
      <c r="AD21" s="25">
        <f t="shared" si="9"/>
        <v>0</v>
      </c>
      <c r="AE21" s="140">
        <v>0</v>
      </c>
      <c r="AF21" s="25">
        <f t="shared" si="10"/>
        <v>0</v>
      </c>
      <c r="AG21" s="140">
        <v>0</v>
      </c>
      <c r="AH21" s="25">
        <f t="shared" si="11"/>
        <v>0</v>
      </c>
      <c r="AI21" s="26"/>
      <c r="AJ21" s="71">
        <f t="shared" si="12"/>
        <v>0</v>
      </c>
      <c r="AK21" s="26"/>
      <c r="AL21" s="71">
        <f t="shared" si="13"/>
        <v>0</v>
      </c>
      <c r="AM21" s="26"/>
      <c r="AN21" s="71">
        <f t="shared" si="14"/>
        <v>0</v>
      </c>
      <c r="AO21" s="27">
        <f t="shared" si="15"/>
        <v>39</v>
      </c>
      <c r="AP21" s="27">
        <f t="shared" si="16"/>
        <v>8</v>
      </c>
      <c r="AQ21" s="46">
        <v>1</v>
      </c>
      <c r="AR21" s="46">
        <v>0</v>
      </c>
      <c r="AS21" s="46">
        <v>3</v>
      </c>
      <c r="AT21" s="28">
        <f t="shared" si="17"/>
        <v>4</v>
      </c>
      <c r="AU21" s="80">
        <f t="shared" si="18"/>
        <v>0</v>
      </c>
      <c r="AV21" s="80">
        <f t="shared" si="19"/>
        <v>0</v>
      </c>
      <c r="AW21" s="81" t="str">
        <f t="shared" si="23"/>
        <v>กรอก</v>
      </c>
      <c r="AX21" s="28">
        <f t="shared" si="20"/>
        <v>0</v>
      </c>
      <c r="AY21" s="82">
        <f t="shared" si="21"/>
        <v>1</v>
      </c>
      <c r="AZ21" s="82">
        <f t="shared" si="21"/>
        <v>0</v>
      </c>
      <c r="BA21" s="82" t="e">
        <f t="shared" si="21"/>
        <v>#VALUE!</v>
      </c>
      <c r="BB21" s="28">
        <f t="shared" si="21"/>
        <v>4</v>
      </c>
      <c r="BC21" s="33" t="e">
        <f t="shared" si="22"/>
        <v>#DIV/0!</v>
      </c>
      <c r="BD21" s="157">
        <v>1</v>
      </c>
      <c r="BE21" s="158"/>
      <c r="BF21" s="158"/>
      <c r="BG21" s="17"/>
      <c r="BH21" s="22"/>
      <c r="BI21" s="99"/>
      <c r="BJ21" s="99"/>
      <c r="BK21" s="99"/>
      <c r="BL21" s="102"/>
      <c r="BM21" s="102"/>
      <c r="BN21" s="102"/>
      <c r="BO21" s="67"/>
      <c r="BP21" s="92"/>
    </row>
    <row r="22" spans="1:68" s="16" customFormat="1" ht="24" x14ac:dyDescent="0.55000000000000004">
      <c r="A22" s="17">
        <v>18</v>
      </c>
      <c r="B22" s="139" t="s">
        <v>245</v>
      </c>
      <c r="C22" s="68" t="s">
        <v>60</v>
      </c>
      <c r="D22" s="68" t="s">
        <v>42</v>
      </c>
      <c r="E22" s="68" t="s">
        <v>43</v>
      </c>
      <c r="F22" s="68" t="s">
        <v>112</v>
      </c>
      <c r="G22" s="69" t="s">
        <v>44</v>
      </c>
      <c r="H22" s="69">
        <v>6</v>
      </c>
      <c r="I22" s="69" t="s">
        <v>47</v>
      </c>
      <c r="J22" s="221" t="s">
        <v>360</v>
      </c>
      <c r="K22" s="140">
        <v>6</v>
      </c>
      <c r="L22" s="23">
        <f t="shared" si="0"/>
        <v>1</v>
      </c>
      <c r="M22" s="140">
        <v>12</v>
      </c>
      <c r="N22" s="23">
        <f t="shared" si="1"/>
        <v>1</v>
      </c>
      <c r="O22" s="140">
        <v>10</v>
      </c>
      <c r="P22" s="23">
        <f t="shared" si="2"/>
        <v>1</v>
      </c>
      <c r="Q22" s="140">
        <v>9</v>
      </c>
      <c r="R22" s="78">
        <f t="shared" si="3"/>
        <v>1</v>
      </c>
      <c r="S22" s="140">
        <v>11</v>
      </c>
      <c r="T22" s="78">
        <f t="shared" si="4"/>
        <v>1</v>
      </c>
      <c r="U22" s="140">
        <v>8</v>
      </c>
      <c r="V22" s="78">
        <f t="shared" si="5"/>
        <v>1</v>
      </c>
      <c r="W22" s="140">
        <v>7</v>
      </c>
      <c r="X22" s="78">
        <f t="shared" si="6"/>
        <v>1</v>
      </c>
      <c r="Y22" s="140">
        <v>9</v>
      </c>
      <c r="Z22" s="78">
        <f t="shared" si="7"/>
        <v>1</v>
      </c>
      <c r="AA22" s="140">
        <v>13</v>
      </c>
      <c r="AB22" s="78">
        <f t="shared" si="8"/>
        <v>1</v>
      </c>
      <c r="AC22" s="140">
        <v>0</v>
      </c>
      <c r="AD22" s="25">
        <f t="shared" si="9"/>
        <v>0</v>
      </c>
      <c r="AE22" s="140">
        <v>0</v>
      </c>
      <c r="AF22" s="25">
        <f t="shared" si="10"/>
        <v>0</v>
      </c>
      <c r="AG22" s="140">
        <v>0</v>
      </c>
      <c r="AH22" s="25">
        <f t="shared" si="11"/>
        <v>0</v>
      </c>
      <c r="AI22" s="26"/>
      <c r="AJ22" s="71">
        <f t="shared" si="12"/>
        <v>0</v>
      </c>
      <c r="AK22" s="26"/>
      <c r="AL22" s="71">
        <f t="shared" si="13"/>
        <v>0</v>
      </c>
      <c r="AM22" s="26"/>
      <c r="AN22" s="71">
        <f t="shared" si="14"/>
        <v>0</v>
      </c>
      <c r="AO22" s="27">
        <f t="shared" si="15"/>
        <v>85</v>
      </c>
      <c r="AP22" s="27">
        <f t="shared" si="16"/>
        <v>9</v>
      </c>
      <c r="AQ22" s="46">
        <v>1</v>
      </c>
      <c r="AR22" s="46">
        <v>0</v>
      </c>
      <c r="AS22" s="46">
        <v>6</v>
      </c>
      <c r="AT22" s="28">
        <f t="shared" si="17"/>
        <v>7</v>
      </c>
      <c r="AU22" s="80">
        <f t="shared" si="18"/>
        <v>1</v>
      </c>
      <c r="AV22" s="80">
        <f t="shared" si="19"/>
        <v>0</v>
      </c>
      <c r="AW22" s="81">
        <f t="shared" si="23"/>
        <v>8</v>
      </c>
      <c r="AX22" s="28">
        <f t="shared" si="20"/>
        <v>9</v>
      </c>
      <c r="AY22" s="82">
        <f t="shared" si="21"/>
        <v>0</v>
      </c>
      <c r="AZ22" s="82">
        <f t="shared" si="21"/>
        <v>0</v>
      </c>
      <c r="BA22" s="82">
        <f t="shared" si="21"/>
        <v>-2</v>
      </c>
      <c r="BB22" s="28">
        <f t="shared" si="21"/>
        <v>-2</v>
      </c>
      <c r="BC22" s="33">
        <f t="shared" si="22"/>
        <v>-22.222222222222221</v>
      </c>
      <c r="BD22" s="157"/>
      <c r="BE22" s="158"/>
      <c r="BF22" s="158"/>
      <c r="BG22" s="34"/>
      <c r="BH22" s="35"/>
      <c r="BI22" s="99"/>
      <c r="BJ22" s="99"/>
      <c r="BK22" s="99"/>
      <c r="BL22" s="102"/>
      <c r="BM22" s="102"/>
      <c r="BN22" s="102"/>
      <c r="BO22" s="67"/>
      <c r="BP22" s="92"/>
    </row>
    <row r="23" spans="1:68" s="16" customFormat="1" ht="24" x14ac:dyDescent="0.55000000000000004">
      <c r="A23" s="67">
        <v>19</v>
      </c>
      <c r="B23" s="139" t="s">
        <v>246</v>
      </c>
      <c r="C23" s="68" t="s">
        <v>61</v>
      </c>
      <c r="D23" s="68" t="s">
        <v>42</v>
      </c>
      <c r="E23" s="68" t="s">
        <v>43</v>
      </c>
      <c r="F23" s="68" t="s">
        <v>113</v>
      </c>
      <c r="G23" s="69" t="s">
        <v>52</v>
      </c>
      <c r="H23" s="69">
        <v>10</v>
      </c>
      <c r="I23" s="69" t="s">
        <v>47</v>
      </c>
      <c r="J23" s="221" t="s">
        <v>40</v>
      </c>
      <c r="K23" s="140">
        <v>0</v>
      </c>
      <c r="L23" s="23">
        <f t="shared" si="0"/>
        <v>0</v>
      </c>
      <c r="M23" s="140">
        <v>17</v>
      </c>
      <c r="N23" s="23">
        <f t="shared" si="1"/>
        <v>1</v>
      </c>
      <c r="O23" s="140">
        <v>19</v>
      </c>
      <c r="P23" s="23">
        <f t="shared" si="2"/>
        <v>1</v>
      </c>
      <c r="Q23" s="140">
        <v>24</v>
      </c>
      <c r="R23" s="78">
        <f t="shared" si="3"/>
        <v>1</v>
      </c>
      <c r="S23" s="140">
        <v>9</v>
      </c>
      <c r="T23" s="78">
        <f t="shared" si="4"/>
        <v>1</v>
      </c>
      <c r="U23" s="140">
        <v>15</v>
      </c>
      <c r="V23" s="78">
        <f t="shared" si="5"/>
        <v>1</v>
      </c>
      <c r="W23" s="140">
        <v>17</v>
      </c>
      <c r="X23" s="78">
        <f t="shared" si="6"/>
        <v>1</v>
      </c>
      <c r="Y23" s="140">
        <v>18</v>
      </c>
      <c r="Z23" s="78">
        <f t="shared" si="7"/>
        <v>1</v>
      </c>
      <c r="AA23" s="140">
        <v>20</v>
      </c>
      <c r="AB23" s="78">
        <f t="shared" si="8"/>
        <v>1</v>
      </c>
      <c r="AC23" s="140">
        <v>0</v>
      </c>
      <c r="AD23" s="25">
        <f t="shared" si="9"/>
        <v>0</v>
      </c>
      <c r="AE23" s="140">
        <v>0</v>
      </c>
      <c r="AF23" s="25">
        <f t="shared" si="10"/>
        <v>0</v>
      </c>
      <c r="AG23" s="140">
        <v>0</v>
      </c>
      <c r="AH23" s="25">
        <f t="shared" si="11"/>
        <v>0</v>
      </c>
      <c r="AI23" s="26"/>
      <c r="AJ23" s="71">
        <f t="shared" si="12"/>
        <v>0</v>
      </c>
      <c r="AK23" s="26"/>
      <c r="AL23" s="71">
        <f t="shared" si="13"/>
        <v>0</v>
      </c>
      <c r="AM23" s="26"/>
      <c r="AN23" s="71">
        <f t="shared" si="14"/>
        <v>0</v>
      </c>
      <c r="AO23" s="27">
        <f t="shared" si="15"/>
        <v>139</v>
      </c>
      <c r="AP23" s="27">
        <f t="shared" si="16"/>
        <v>8</v>
      </c>
      <c r="AQ23" s="142">
        <v>1</v>
      </c>
      <c r="AR23" s="142">
        <v>0</v>
      </c>
      <c r="AS23" s="142">
        <v>9</v>
      </c>
      <c r="AT23" s="28">
        <f t="shared" si="17"/>
        <v>10</v>
      </c>
      <c r="AU23" s="80">
        <f t="shared" si="18"/>
        <v>1</v>
      </c>
      <c r="AV23" s="80">
        <f t="shared" si="19"/>
        <v>1</v>
      </c>
      <c r="AW23" s="81">
        <f t="shared" si="23"/>
        <v>10</v>
      </c>
      <c r="AX23" s="28">
        <f t="shared" si="20"/>
        <v>12</v>
      </c>
      <c r="AY23" s="82">
        <f t="shared" si="21"/>
        <v>0</v>
      </c>
      <c r="AZ23" s="82">
        <f t="shared" si="21"/>
        <v>-1</v>
      </c>
      <c r="BA23" s="82">
        <f t="shared" si="21"/>
        <v>-1</v>
      </c>
      <c r="BB23" s="28">
        <f t="shared" si="21"/>
        <v>-2</v>
      </c>
      <c r="BC23" s="33">
        <f t="shared" si="22"/>
        <v>-16.666666666666664</v>
      </c>
      <c r="BD23" s="157">
        <v>1</v>
      </c>
      <c r="BE23" s="157"/>
      <c r="BF23" s="157"/>
      <c r="BG23" s="17"/>
      <c r="BH23" s="22"/>
      <c r="BI23" s="99"/>
      <c r="BJ23" s="99"/>
      <c r="BK23" s="99"/>
      <c r="BL23" s="102"/>
      <c r="BM23" s="102"/>
      <c r="BN23" s="102"/>
      <c r="BO23" s="67"/>
      <c r="BP23" s="92"/>
    </row>
    <row r="24" spans="1:68" s="16" customFormat="1" ht="24" x14ac:dyDescent="0.55000000000000004">
      <c r="A24" s="17">
        <v>20</v>
      </c>
      <c r="B24" s="139" t="s">
        <v>247</v>
      </c>
      <c r="C24" s="68" t="s">
        <v>62</v>
      </c>
      <c r="D24" s="68" t="s">
        <v>42</v>
      </c>
      <c r="E24" s="68" t="s">
        <v>43</v>
      </c>
      <c r="F24" s="68" t="s">
        <v>114</v>
      </c>
      <c r="G24" s="69" t="s">
        <v>52</v>
      </c>
      <c r="H24" s="69">
        <v>16</v>
      </c>
      <c r="I24" s="69" t="s">
        <v>59</v>
      </c>
      <c r="J24" s="221" t="s">
        <v>38</v>
      </c>
      <c r="K24" s="140">
        <v>0</v>
      </c>
      <c r="L24" s="23">
        <f t="shared" si="0"/>
        <v>0</v>
      </c>
      <c r="M24" s="140">
        <v>10</v>
      </c>
      <c r="N24" s="23">
        <f t="shared" si="1"/>
        <v>1</v>
      </c>
      <c r="O24" s="140">
        <v>7</v>
      </c>
      <c r="P24" s="23">
        <f t="shared" si="2"/>
        <v>1</v>
      </c>
      <c r="Q24" s="140">
        <v>14</v>
      </c>
      <c r="R24" s="78">
        <f t="shared" si="3"/>
        <v>1</v>
      </c>
      <c r="S24" s="140">
        <v>10</v>
      </c>
      <c r="T24" s="78">
        <f t="shared" si="4"/>
        <v>1</v>
      </c>
      <c r="U24" s="140">
        <v>5</v>
      </c>
      <c r="V24" s="78">
        <f t="shared" si="5"/>
        <v>1</v>
      </c>
      <c r="W24" s="140">
        <v>13</v>
      </c>
      <c r="X24" s="78">
        <f t="shared" si="6"/>
        <v>1</v>
      </c>
      <c r="Y24" s="140">
        <v>13</v>
      </c>
      <c r="Z24" s="78">
        <f t="shared" si="7"/>
        <v>1</v>
      </c>
      <c r="AA24" s="140">
        <v>10</v>
      </c>
      <c r="AB24" s="78">
        <f t="shared" si="8"/>
        <v>1</v>
      </c>
      <c r="AC24" s="140">
        <v>0</v>
      </c>
      <c r="AD24" s="25">
        <f t="shared" si="9"/>
        <v>0</v>
      </c>
      <c r="AE24" s="140">
        <v>0</v>
      </c>
      <c r="AF24" s="25">
        <f t="shared" si="10"/>
        <v>0</v>
      </c>
      <c r="AG24" s="140">
        <v>0</v>
      </c>
      <c r="AH24" s="25">
        <f t="shared" si="11"/>
        <v>0</v>
      </c>
      <c r="AI24" s="26"/>
      <c r="AJ24" s="71">
        <f t="shared" si="12"/>
        <v>0</v>
      </c>
      <c r="AK24" s="26"/>
      <c r="AL24" s="71">
        <f t="shared" si="13"/>
        <v>0</v>
      </c>
      <c r="AM24" s="26"/>
      <c r="AN24" s="71">
        <f t="shared" si="14"/>
        <v>0</v>
      </c>
      <c r="AO24" s="27">
        <f t="shared" si="15"/>
        <v>82</v>
      </c>
      <c r="AP24" s="27">
        <f t="shared" si="16"/>
        <v>8</v>
      </c>
      <c r="AQ24" s="46">
        <v>1</v>
      </c>
      <c r="AR24" s="46">
        <v>0</v>
      </c>
      <c r="AS24" s="46">
        <v>5</v>
      </c>
      <c r="AT24" s="28">
        <f t="shared" si="17"/>
        <v>6</v>
      </c>
      <c r="AU24" s="80">
        <f t="shared" si="18"/>
        <v>1</v>
      </c>
      <c r="AV24" s="80">
        <f t="shared" si="19"/>
        <v>0</v>
      </c>
      <c r="AW24" s="81">
        <f t="shared" si="23"/>
        <v>8</v>
      </c>
      <c r="AX24" s="28">
        <f t="shared" si="20"/>
        <v>9</v>
      </c>
      <c r="AY24" s="82">
        <f t="shared" si="21"/>
        <v>0</v>
      </c>
      <c r="AZ24" s="82">
        <f t="shared" si="21"/>
        <v>0</v>
      </c>
      <c r="BA24" s="82">
        <f t="shared" si="21"/>
        <v>-3</v>
      </c>
      <c r="BB24" s="28">
        <f t="shared" si="21"/>
        <v>-3</v>
      </c>
      <c r="BC24" s="33">
        <f t="shared" si="22"/>
        <v>-33.333333333333329</v>
      </c>
      <c r="BD24" s="157">
        <v>1</v>
      </c>
      <c r="BE24" s="158"/>
      <c r="BF24" s="158"/>
      <c r="BG24" s="17"/>
      <c r="BH24" s="22"/>
      <c r="BI24" s="99"/>
      <c r="BJ24" s="99"/>
      <c r="BK24" s="99"/>
      <c r="BL24" s="102"/>
      <c r="BM24" s="102"/>
      <c r="BN24" s="102"/>
      <c r="BO24" s="67"/>
      <c r="BP24" s="92"/>
    </row>
    <row r="25" spans="1:68" s="16" customFormat="1" ht="24" x14ac:dyDescent="0.55000000000000004">
      <c r="A25" s="67">
        <v>21</v>
      </c>
      <c r="B25" s="139" t="s">
        <v>248</v>
      </c>
      <c r="C25" s="72" t="s">
        <v>62</v>
      </c>
      <c r="D25" s="72" t="s">
        <v>42</v>
      </c>
      <c r="E25" s="72" t="s">
        <v>43</v>
      </c>
      <c r="F25" s="68" t="s">
        <v>115</v>
      </c>
      <c r="G25" s="69" t="s">
        <v>44</v>
      </c>
      <c r="H25" s="73">
        <v>20</v>
      </c>
      <c r="I25" s="69" t="s">
        <v>59</v>
      </c>
      <c r="J25" s="221" t="s">
        <v>38</v>
      </c>
      <c r="K25" s="140">
        <v>0</v>
      </c>
      <c r="L25" s="23">
        <f t="shared" si="0"/>
        <v>0</v>
      </c>
      <c r="M25" s="140">
        <v>6</v>
      </c>
      <c r="N25" s="23">
        <f t="shared" si="1"/>
        <v>1</v>
      </c>
      <c r="O25" s="140">
        <v>4</v>
      </c>
      <c r="P25" s="23">
        <f t="shared" si="2"/>
        <v>1</v>
      </c>
      <c r="Q25" s="140">
        <v>2</v>
      </c>
      <c r="R25" s="78">
        <f t="shared" si="3"/>
        <v>1</v>
      </c>
      <c r="S25" s="140">
        <v>4</v>
      </c>
      <c r="T25" s="78">
        <f t="shared" si="4"/>
        <v>1</v>
      </c>
      <c r="U25" s="140">
        <v>9</v>
      </c>
      <c r="V25" s="78">
        <f t="shared" si="5"/>
        <v>1</v>
      </c>
      <c r="W25" s="140">
        <v>6</v>
      </c>
      <c r="X25" s="78">
        <f t="shared" si="6"/>
        <v>1</v>
      </c>
      <c r="Y25" s="140">
        <v>3</v>
      </c>
      <c r="Z25" s="78">
        <f t="shared" si="7"/>
        <v>1</v>
      </c>
      <c r="AA25" s="140">
        <v>7</v>
      </c>
      <c r="AB25" s="78">
        <f t="shared" si="8"/>
        <v>1</v>
      </c>
      <c r="AC25" s="140">
        <v>0</v>
      </c>
      <c r="AD25" s="25">
        <f t="shared" si="9"/>
        <v>0</v>
      </c>
      <c r="AE25" s="140">
        <v>0</v>
      </c>
      <c r="AF25" s="25">
        <f t="shared" si="10"/>
        <v>0</v>
      </c>
      <c r="AG25" s="140">
        <v>0</v>
      </c>
      <c r="AH25" s="25">
        <f t="shared" si="11"/>
        <v>0</v>
      </c>
      <c r="AI25" s="26"/>
      <c r="AJ25" s="71">
        <f t="shared" si="12"/>
        <v>0</v>
      </c>
      <c r="AK25" s="26"/>
      <c r="AL25" s="71">
        <f t="shared" si="13"/>
        <v>0</v>
      </c>
      <c r="AM25" s="26"/>
      <c r="AN25" s="71">
        <f t="shared" si="14"/>
        <v>0</v>
      </c>
      <c r="AO25" s="27">
        <f t="shared" si="15"/>
        <v>41</v>
      </c>
      <c r="AP25" s="27">
        <f t="shared" si="16"/>
        <v>8</v>
      </c>
      <c r="AQ25" s="46">
        <v>1</v>
      </c>
      <c r="AR25" s="46">
        <v>0</v>
      </c>
      <c r="AS25" s="46">
        <v>3</v>
      </c>
      <c r="AT25" s="28">
        <f t="shared" si="17"/>
        <v>4</v>
      </c>
      <c r="AU25" s="80">
        <f t="shared" si="18"/>
        <v>1</v>
      </c>
      <c r="AV25" s="80">
        <f t="shared" si="19"/>
        <v>0</v>
      </c>
      <c r="AW25" s="81">
        <f t="shared" si="23"/>
        <v>6</v>
      </c>
      <c r="AX25" s="28">
        <f t="shared" si="20"/>
        <v>7</v>
      </c>
      <c r="AY25" s="82">
        <f t="shared" si="21"/>
        <v>0</v>
      </c>
      <c r="AZ25" s="82">
        <f t="shared" si="21"/>
        <v>0</v>
      </c>
      <c r="BA25" s="82">
        <f t="shared" si="21"/>
        <v>-3</v>
      </c>
      <c r="BB25" s="28">
        <f t="shared" si="21"/>
        <v>-3</v>
      </c>
      <c r="BC25" s="33">
        <f t="shared" si="22"/>
        <v>-42.857142857142854</v>
      </c>
      <c r="BD25" s="157">
        <v>1</v>
      </c>
      <c r="BE25" s="158"/>
      <c r="BF25" s="158"/>
      <c r="BG25" s="34"/>
      <c r="BH25" s="35"/>
      <c r="BI25" s="99"/>
      <c r="BJ25" s="99"/>
      <c r="BK25" s="99"/>
      <c r="BL25" s="102"/>
      <c r="BM25" s="102"/>
      <c r="BN25" s="102"/>
      <c r="BO25" s="67"/>
      <c r="BP25" s="92"/>
    </row>
    <row r="26" spans="1:68" s="16" customFormat="1" ht="24" x14ac:dyDescent="0.55000000000000004">
      <c r="A26" s="74">
        <v>22</v>
      </c>
      <c r="B26" s="139" t="s">
        <v>249</v>
      </c>
      <c r="C26" s="115" t="s">
        <v>62</v>
      </c>
      <c r="D26" s="115" t="s">
        <v>42</v>
      </c>
      <c r="E26" s="115" t="s">
        <v>43</v>
      </c>
      <c r="F26" s="75" t="s">
        <v>116</v>
      </c>
      <c r="G26" s="76" t="s">
        <v>44</v>
      </c>
      <c r="H26" s="116">
        <v>17</v>
      </c>
      <c r="I26" s="76" t="s">
        <v>59</v>
      </c>
      <c r="J26" s="226" t="s">
        <v>38</v>
      </c>
      <c r="K26" s="140">
        <v>0</v>
      </c>
      <c r="L26" s="38">
        <f t="shared" si="0"/>
        <v>0</v>
      </c>
      <c r="M26" s="140">
        <v>2</v>
      </c>
      <c r="N26" s="38">
        <f t="shared" si="1"/>
        <v>1</v>
      </c>
      <c r="O26" s="140">
        <v>3</v>
      </c>
      <c r="P26" s="38">
        <f t="shared" si="2"/>
        <v>1</v>
      </c>
      <c r="Q26" s="140">
        <v>2</v>
      </c>
      <c r="R26" s="79">
        <f t="shared" si="3"/>
        <v>1</v>
      </c>
      <c r="S26" s="140">
        <v>6</v>
      </c>
      <c r="T26" s="79">
        <f t="shared" si="4"/>
        <v>1</v>
      </c>
      <c r="U26" s="140">
        <v>3</v>
      </c>
      <c r="V26" s="79">
        <f t="shared" si="5"/>
        <v>1</v>
      </c>
      <c r="W26" s="140">
        <v>3</v>
      </c>
      <c r="X26" s="79">
        <f t="shared" si="6"/>
        <v>1</v>
      </c>
      <c r="Y26" s="140">
        <v>2</v>
      </c>
      <c r="Z26" s="79">
        <f t="shared" si="7"/>
        <v>1</v>
      </c>
      <c r="AA26" s="140">
        <v>7</v>
      </c>
      <c r="AB26" s="79">
        <f t="shared" si="8"/>
        <v>1</v>
      </c>
      <c r="AC26" s="140">
        <v>0</v>
      </c>
      <c r="AD26" s="39">
        <f t="shared" si="9"/>
        <v>0</v>
      </c>
      <c r="AE26" s="140">
        <v>0</v>
      </c>
      <c r="AF26" s="39">
        <f t="shared" si="10"/>
        <v>0</v>
      </c>
      <c r="AG26" s="140">
        <v>0</v>
      </c>
      <c r="AH26" s="39">
        <f t="shared" si="11"/>
        <v>0</v>
      </c>
      <c r="AI26" s="40"/>
      <c r="AJ26" s="117">
        <f t="shared" si="12"/>
        <v>0</v>
      </c>
      <c r="AK26" s="40"/>
      <c r="AL26" s="117">
        <f t="shared" si="13"/>
        <v>0</v>
      </c>
      <c r="AM26" s="40"/>
      <c r="AN26" s="117">
        <f t="shared" si="14"/>
        <v>0</v>
      </c>
      <c r="AO26" s="41">
        <f t="shared" si="15"/>
        <v>28</v>
      </c>
      <c r="AP26" s="41">
        <f t="shared" si="16"/>
        <v>8</v>
      </c>
      <c r="AQ26" s="46">
        <v>1</v>
      </c>
      <c r="AR26" s="46">
        <v>0</v>
      </c>
      <c r="AS26" s="46">
        <v>2</v>
      </c>
      <c r="AT26" s="42">
        <f t="shared" si="17"/>
        <v>3</v>
      </c>
      <c r="AU26" s="118">
        <f t="shared" si="18"/>
        <v>0</v>
      </c>
      <c r="AV26" s="118">
        <f t="shared" si="19"/>
        <v>0</v>
      </c>
      <c r="AW26" s="81" t="str">
        <f t="shared" si="23"/>
        <v>กรอก</v>
      </c>
      <c r="AX26" s="42">
        <f t="shared" si="20"/>
        <v>0</v>
      </c>
      <c r="AY26" s="119">
        <f t="shared" si="21"/>
        <v>1</v>
      </c>
      <c r="AZ26" s="119">
        <f t="shared" si="21"/>
        <v>0</v>
      </c>
      <c r="BA26" s="119" t="e">
        <f t="shared" si="21"/>
        <v>#VALUE!</v>
      </c>
      <c r="BB26" s="42">
        <f t="shared" si="21"/>
        <v>3</v>
      </c>
      <c r="BC26" s="43" t="e">
        <f t="shared" si="22"/>
        <v>#DIV/0!</v>
      </c>
      <c r="BD26" s="157">
        <v>1</v>
      </c>
      <c r="BE26" s="158"/>
      <c r="BF26" s="158"/>
      <c r="BG26" s="36"/>
      <c r="BH26" s="37"/>
      <c r="BI26" s="100"/>
      <c r="BJ26" s="100"/>
      <c r="BK26" s="100"/>
      <c r="BL26" s="103"/>
      <c r="BM26" s="103"/>
      <c r="BN26" s="103"/>
      <c r="BO26" s="74"/>
      <c r="BP26" s="93"/>
    </row>
    <row r="27" spans="1:68" s="16" customFormat="1" ht="24" x14ac:dyDescent="0.55000000000000004">
      <c r="A27" s="105">
        <v>23</v>
      </c>
      <c r="B27" s="139" t="s">
        <v>250</v>
      </c>
      <c r="C27" s="106" t="s">
        <v>62</v>
      </c>
      <c r="D27" s="106" t="s">
        <v>42</v>
      </c>
      <c r="E27" s="106" t="s">
        <v>43</v>
      </c>
      <c r="F27" s="106" t="s">
        <v>117</v>
      </c>
      <c r="G27" s="107" t="s">
        <v>44</v>
      </c>
      <c r="H27" s="107">
        <v>30</v>
      </c>
      <c r="I27" s="107" t="s">
        <v>59</v>
      </c>
      <c r="J27" s="221" t="s">
        <v>40</v>
      </c>
      <c r="K27" s="140">
        <v>0</v>
      </c>
      <c r="L27" s="48">
        <f t="shared" si="0"/>
        <v>0</v>
      </c>
      <c r="M27" s="140">
        <v>11</v>
      </c>
      <c r="N27" s="48">
        <f t="shared" si="1"/>
        <v>1</v>
      </c>
      <c r="O27" s="140">
        <v>11</v>
      </c>
      <c r="P27" s="48">
        <f t="shared" si="2"/>
        <v>1</v>
      </c>
      <c r="Q27" s="140">
        <v>13</v>
      </c>
      <c r="R27" s="109">
        <f t="shared" si="3"/>
        <v>1</v>
      </c>
      <c r="S27" s="140">
        <v>17</v>
      </c>
      <c r="T27" s="109">
        <f t="shared" si="4"/>
        <v>1</v>
      </c>
      <c r="U27" s="140">
        <v>11</v>
      </c>
      <c r="V27" s="109">
        <f t="shared" si="5"/>
        <v>1</v>
      </c>
      <c r="W27" s="140">
        <v>7</v>
      </c>
      <c r="X27" s="109">
        <f t="shared" si="6"/>
        <v>1</v>
      </c>
      <c r="Y27" s="140">
        <v>11</v>
      </c>
      <c r="Z27" s="109">
        <f t="shared" si="7"/>
        <v>1</v>
      </c>
      <c r="AA27" s="140">
        <v>8</v>
      </c>
      <c r="AB27" s="109">
        <f t="shared" si="8"/>
        <v>1</v>
      </c>
      <c r="AC27" s="140">
        <v>7</v>
      </c>
      <c r="AD27" s="49">
        <f t="shared" si="9"/>
        <v>1</v>
      </c>
      <c r="AE27" s="140">
        <v>10</v>
      </c>
      <c r="AF27" s="49">
        <f t="shared" si="10"/>
        <v>1</v>
      </c>
      <c r="AG27" s="140">
        <v>7</v>
      </c>
      <c r="AH27" s="49">
        <f t="shared" si="11"/>
        <v>1</v>
      </c>
      <c r="AI27" s="50"/>
      <c r="AJ27" s="110">
        <f t="shared" si="12"/>
        <v>0</v>
      </c>
      <c r="AK27" s="50"/>
      <c r="AL27" s="110">
        <f t="shared" si="13"/>
        <v>0</v>
      </c>
      <c r="AM27" s="50"/>
      <c r="AN27" s="110">
        <f t="shared" si="14"/>
        <v>0</v>
      </c>
      <c r="AO27" s="51">
        <f t="shared" si="15"/>
        <v>113</v>
      </c>
      <c r="AP27" s="51">
        <f t="shared" si="16"/>
        <v>11</v>
      </c>
      <c r="AQ27" s="142">
        <v>1</v>
      </c>
      <c r="AR27" s="142">
        <v>0</v>
      </c>
      <c r="AS27" s="142">
        <v>11</v>
      </c>
      <c r="AT27" s="52">
        <f t="shared" si="17"/>
        <v>12</v>
      </c>
      <c r="AU27" s="111">
        <f t="shared" si="18"/>
        <v>1</v>
      </c>
      <c r="AV27" s="111">
        <f t="shared" si="19"/>
        <v>0</v>
      </c>
      <c r="AW27" s="81">
        <f t="shared" si="23"/>
        <v>13</v>
      </c>
      <c r="AX27" s="52">
        <f t="shared" si="20"/>
        <v>14</v>
      </c>
      <c r="AY27" s="112">
        <f t="shared" si="21"/>
        <v>0</v>
      </c>
      <c r="AZ27" s="112">
        <f t="shared" si="21"/>
        <v>0</v>
      </c>
      <c r="BA27" s="112">
        <f t="shared" si="21"/>
        <v>-2</v>
      </c>
      <c r="BB27" s="52">
        <f t="shared" si="21"/>
        <v>-2</v>
      </c>
      <c r="BC27" s="53">
        <f t="shared" si="22"/>
        <v>-14.285714285714285</v>
      </c>
      <c r="BD27" s="157"/>
      <c r="BE27" s="157"/>
      <c r="BF27" s="157"/>
      <c r="BG27" s="46"/>
      <c r="BH27" s="47"/>
      <c r="BI27" s="113"/>
      <c r="BJ27" s="113"/>
      <c r="BK27" s="113"/>
      <c r="BL27" s="114"/>
      <c r="BM27" s="114"/>
      <c r="BN27" s="114"/>
      <c r="BO27" s="105">
        <v>2</v>
      </c>
      <c r="BP27" s="94"/>
    </row>
    <row r="28" spans="1:68" s="16" customFormat="1" ht="24" x14ac:dyDescent="0.55000000000000004">
      <c r="A28" s="67">
        <v>24</v>
      </c>
      <c r="B28" s="139" t="s">
        <v>251</v>
      </c>
      <c r="C28" s="68" t="s">
        <v>48</v>
      </c>
      <c r="D28" s="68" t="s">
        <v>42</v>
      </c>
      <c r="E28" s="68" t="s">
        <v>43</v>
      </c>
      <c r="F28" s="68" t="s">
        <v>118</v>
      </c>
      <c r="G28" s="69" t="s">
        <v>44</v>
      </c>
      <c r="H28" s="69">
        <v>18</v>
      </c>
      <c r="I28" s="69" t="s">
        <v>47</v>
      </c>
      <c r="J28" s="221" t="s">
        <v>40</v>
      </c>
      <c r="K28" s="140">
        <v>0</v>
      </c>
      <c r="L28" s="23">
        <f t="shared" si="0"/>
        <v>0</v>
      </c>
      <c r="M28" s="140">
        <v>6</v>
      </c>
      <c r="N28" s="23">
        <f t="shared" si="1"/>
        <v>1</v>
      </c>
      <c r="O28" s="140">
        <v>8</v>
      </c>
      <c r="P28" s="23">
        <f t="shared" si="2"/>
        <v>1</v>
      </c>
      <c r="Q28" s="140">
        <v>17</v>
      </c>
      <c r="R28" s="78">
        <f t="shared" si="3"/>
        <v>1</v>
      </c>
      <c r="S28" s="140">
        <v>21</v>
      </c>
      <c r="T28" s="78">
        <f t="shared" si="4"/>
        <v>1</v>
      </c>
      <c r="U28" s="140">
        <v>16</v>
      </c>
      <c r="V28" s="78">
        <f t="shared" si="5"/>
        <v>1</v>
      </c>
      <c r="W28" s="140">
        <v>22</v>
      </c>
      <c r="X28" s="78">
        <f t="shared" si="6"/>
        <v>1</v>
      </c>
      <c r="Y28" s="140">
        <v>17</v>
      </c>
      <c r="Z28" s="78">
        <f t="shared" si="7"/>
        <v>1</v>
      </c>
      <c r="AA28" s="140">
        <v>14</v>
      </c>
      <c r="AB28" s="78">
        <f t="shared" si="8"/>
        <v>1</v>
      </c>
      <c r="AC28" s="140">
        <v>0</v>
      </c>
      <c r="AD28" s="25">
        <f t="shared" si="9"/>
        <v>0</v>
      </c>
      <c r="AE28" s="140">
        <v>0</v>
      </c>
      <c r="AF28" s="25">
        <f t="shared" si="10"/>
        <v>0</v>
      </c>
      <c r="AG28" s="140">
        <v>0</v>
      </c>
      <c r="AH28" s="25">
        <f t="shared" si="11"/>
        <v>0</v>
      </c>
      <c r="AI28" s="26"/>
      <c r="AJ28" s="71">
        <f t="shared" si="12"/>
        <v>0</v>
      </c>
      <c r="AK28" s="26"/>
      <c r="AL28" s="71">
        <f t="shared" si="13"/>
        <v>0</v>
      </c>
      <c r="AM28" s="26"/>
      <c r="AN28" s="71">
        <f t="shared" si="14"/>
        <v>0</v>
      </c>
      <c r="AO28" s="27">
        <f t="shared" si="15"/>
        <v>121</v>
      </c>
      <c r="AP28" s="27">
        <f t="shared" si="16"/>
        <v>8</v>
      </c>
      <c r="AQ28" s="46">
        <v>1</v>
      </c>
      <c r="AR28" s="46">
        <v>0</v>
      </c>
      <c r="AS28" s="46">
        <v>6</v>
      </c>
      <c r="AT28" s="28">
        <f t="shared" si="17"/>
        <v>7</v>
      </c>
      <c r="AU28" s="80">
        <f t="shared" si="18"/>
        <v>1</v>
      </c>
      <c r="AV28" s="80">
        <f t="shared" si="19"/>
        <v>1</v>
      </c>
      <c r="AW28" s="81">
        <f t="shared" si="23"/>
        <v>10</v>
      </c>
      <c r="AX28" s="28">
        <f t="shared" si="20"/>
        <v>12</v>
      </c>
      <c r="AY28" s="82">
        <f t="shared" si="21"/>
        <v>0</v>
      </c>
      <c r="AZ28" s="82">
        <f t="shared" si="21"/>
        <v>-1</v>
      </c>
      <c r="BA28" s="82">
        <f t="shared" si="21"/>
        <v>-4</v>
      </c>
      <c r="BB28" s="28">
        <f t="shared" si="21"/>
        <v>-5</v>
      </c>
      <c r="BC28" s="33">
        <f t="shared" si="22"/>
        <v>-41.666666666666671</v>
      </c>
      <c r="BD28" s="157">
        <v>1</v>
      </c>
      <c r="BE28" s="158"/>
      <c r="BF28" s="158"/>
      <c r="BG28" s="34"/>
      <c r="BH28" s="35"/>
      <c r="BI28" s="99"/>
      <c r="BJ28" s="99"/>
      <c r="BK28" s="99"/>
      <c r="BL28" s="102"/>
      <c r="BM28" s="102"/>
      <c r="BN28" s="102"/>
      <c r="BO28" s="67"/>
      <c r="BP28" s="92"/>
    </row>
    <row r="29" spans="1:68" s="16" customFormat="1" ht="24" x14ac:dyDescent="0.55000000000000004">
      <c r="A29" s="67">
        <v>25</v>
      </c>
      <c r="B29" s="139" t="s">
        <v>252</v>
      </c>
      <c r="C29" s="68" t="s">
        <v>63</v>
      </c>
      <c r="D29" s="68" t="s">
        <v>42</v>
      </c>
      <c r="E29" s="68" t="s">
        <v>43</v>
      </c>
      <c r="F29" s="68" t="s">
        <v>119</v>
      </c>
      <c r="G29" s="69" t="s">
        <v>44</v>
      </c>
      <c r="H29" s="69">
        <v>13</v>
      </c>
      <c r="I29" s="69" t="s">
        <v>59</v>
      </c>
      <c r="J29" s="221" t="s">
        <v>38</v>
      </c>
      <c r="K29" s="140">
        <v>0</v>
      </c>
      <c r="L29" s="23">
        <f t="shared" si="0"/>
        <v>0</v>
      </c>
      <c r="M29" s="140">
        <v>13</v>
      </c>
      <c r="N29" s="23">
        <f t="shared" si="1"/>
        <v>1</v>
      </c>
      <c r="O29" s="140">
        <v>10</v>
      </c>
      <c r="P29" s="23">
        <f t="shared" si="2"/>
        <v>1</v>
      </c>
      <c r="Q29" s="140">
        <v>19</v>
      </c>
      <c r="R29" s="78">
        <f t="shared" si="3"/>
        <v>1</v>
      </c>
      <c r="S29" s="140">
        <v>23</v>
      </c>
      <c r="T29" s="78">
        <f t="shared" si="4"/>
        <v>1</v>
      </c>
      <c r="U29" s="140">
        <v>20</v>
      </c>
      <c r="V29" s="78">
        <f t="shared" si="5"/>
        <v>1</v>
      </c>
      <c r="W29" s="140">
        <v>22</v>
      </c>
      <c r="X29" s="78">
        <f t="shared" si="6"/>
        <v>1</v>
      </c>
      <c r="Y29" s="140">
        <v>14</v>
      </c>
      <c r="Z29" s="78">
        <f t="shared" si="7"/>
        <v>1</v>
      </c>
      <c r="AA29" s="140">
        <v>22</v>
      </c>
      <c r="AB29" s="78">
        <f t="shared" si="8"/>
        <v>1</v>
      </c>
      <c r="AC29" s="140">
        <v>0</v>
      </c>
      <c r="AD29" s="25">
        <f t="shared" si="9"/>
        <v>0</v>
      </c>
      <c r="AE29" s="140">
        <v>0</v>
      </c>
      <c r="AF29" s="25">
        <f t="shared" si="10"/>
        <v>0</v>
      </c>
      <c r="AG29" s="140">
        <v>0</v>
      </c>
      <c r="AH29" s="25">
        <f t="shared" si="11"/>
        <v>0</v>
      </c>
      <c r="AI29" s="26"/>
      <c r="AJ29" s="71">
        <f t="shared" si="12"/>
        <v>0</v>
      </c>
      <c r="AK29" s="26"/>
      <c r="AL29" s="71">
        <f t="shared" si="13"/>
        <v>0</v>
      </c>
      <c r="AM29" s="26"/>
      <c r="AN29" s="71">
        <f t="shared" si="14"/>
        <v>0</v>
      </c>
      <c r="AO29" s="27">
        <f t="shared" si="15"/>
        <v>143</v>
      </c>
      <c r="AP29" s="27">
        <f t="shared" si="16"/>
        <v>8</v>
      </c>
      <c r="AQ29" s="142">
        <v>1</v>
      </c>
      <c r="AR29" s="142">
        <v>0</v>
      </c>
      <c r="AS29" s="142">
        <v>10</v>
      </c>
      <c r="AT29" s="28">
        <f t="shared" si="17"/>
        <v>11</v>
      </c>
      <c r="AU29" s="80">
        <f t="shared" si="18"/>
        <v>1</v>
      </c>
      <c r="AV29" s="80">
        <f t="shared" si="19"/>
        <v>1</v>
      </c>
      <c r="AW29" s="81">
        <f t="shared" si="23"/>
        <v>10</v>
      </c>
      <c r="AX29" s="28">
        <f t="shared" si="20"/>
        <v>12</v>
      </c>
      <c r="AY29" s="82">
        <f t="shared" si="21"/>
        <v>0</v>
      </c>
      <c r="AZ29" s="82">
        <f t="shared" si="21"/>
        <v>-1</v>
      </c>
      <c r="BA29" s="82">
        <f t="shared" si="21"/>
        <v>0</v>
      </c>
      <c r="BB29" s="28">
        <f t="shared" si="21"/>
        <v>-1</v>
      </c>
      <c r="BC29" s="33">
        <f t="shared" si="22"/>
        <v>-8.3333333333333321</v>
      </c>
      <c r="BD29" s="157"/>
      <c r="BE29" s="157"/>
      <c r="BF29" s="157"/>
      <c r="BG29" s="17"/>
      <c r="BH29" s="22"/>
      <c r="BI29" s="99"/>
      <c r="BJ29" s="99"/>
      <c r="BK29" s="99"/>
      <c r="BL29" s="102"/>
      <c r="BM29" s="102"/>
      <c r="BN29" s="102"/>
      <c r="BO29" s="67"/>
      <c r="BP29" s="92"/>
    </row>
    <row r="30" spans="1:68" s="16" customFormat="1" ht="24" x14ac:dyDescent="0.55000000000000004">
      <c r="A30" s="67">
        <v>26</v>
      </c>
      <c r="B30" s="139" t="s">
        <v>253</v>
      </c>
      <c r="C30" s="72" t="s">
        <v>63</v>
      </c>
      <c r="D30" s="72" t="s">
        <v>42</v>
      </c>
      <c r="E30" s="72" t="s">
        <v>43</v>
      </c>
      <c r="F30" s="68" t="s">
        <v>120</v>
      </c>
      <c r="G30" s="69" t="s">
        <v>44</v>
      </c>
      <c r="H30" s="73">
        <v>13</v>
      </c>
      <c r="I30" s="73" t="s">
        <v>47</v>
      </c>
      <c r="J30" s="226" t="s">
        <v>38</v>
      </c>
      <c r="K30" s="140">
        <v>0</v>
      </c>
      <c r="L30" s="23">
        <f t="shared" si="0"/>
        <v>0</v>
      </c>
      <c r="M30" s="140">
        <v>1</v>
      </c>
      <c r="N30" s="23">
        <f t="shared" si="1"/>
        <v>1</v>
      </c>
      <c r="O30" s="140">
        <v>4</v>
      </c>
      <c r="P30" s="23">
        <f t="shared" si="2"/>
        <v>1</v>
      </c>
      <c r="Q30" s="140">
        <v>1</v>
      </c>
      <c r="R30" s="78">
        <f t="shared" si="3"/>
        <v>1</v>
      </c>
      <c r="S30" s="140">
        <v>2</v>
      </c>
      <c r="T30" s="78">
        <f t="shared" si="4"/>
        <v>1</v>
      </c>
      <c r="U30" s="140">
        <v>1</v>
      </c>
      <c r="V30" s="78">
        <f t="shared" si="5"/>
        <v>1</v>
      </c>
      <c r="W30" s="140">
        <v>7</v>
      </c>
      <c r="X30" s="78">
        <f t="shared" si="6"/>
        <v>1</v>
      </c>
      <c r="Y30" s="140">
        <v>5</v>
      </c>
      <c r="Z30" s="78">
        <f t="shared" si="7"/>
        <v>1</v>
      </c>
      <c r="AA30" s="140">
        <v>2</v>
      </c>
      <c r="AB30" s="78">
        <f t="shared" si="8"/>
        <v>1</v>
      </c>
      <c r="AC30" s="140">
        <v>0</v>
      </c>
      <c r="AD30" s="25">
        <f t="shared" si="9"/>
        <v>0</v>
      </c>
      <c r="AE30" s="140">
        <v>0</v>
      </c>
      <c r="AF30" s="25">
        <f t="shared" si="10"/>
        <v>0</v>
      </c>
      <c r="AG30" s="140">
        <v>0</v>
      </c>
      <c r="AH30" s="25">
        <f t="shared" si="11"/>
        <v>0</v>
      </c>
      <c r="AI30" s="26"/>
      <c r="AJ30" s="71">
        <f t="shared" si="12"/>
        <v>0</v>
      </c>
      <c r="AK30" s="26"/>
      <c r="AL30" s="71">
        <f t="shared" si="13"/>
        <v>0</v>
      </c>
      <c r="AM30" s="26"/>
      <c r="AN30" s="71">
        <f t="shared" si="14"/>
        <v>0</v>
      </c>
      <c r="AO30" s="27">
        <f t="shared" si="15"/>
        <v>23</v>
      </c>
      <c r="AP30" s="27">
        <f t="shared" si="16"/>
        <v>8</v>
      </c>
      <c r="AQ30" s="46">
        <v>1</v>
      </c>
      <c r="AR30" s="46">
        <v>0</v>
      </c>
      <c r="AS30" s="46">
        <v>2</v>
      </c>
      <c r="AT30" s="28">
        <f t="shared" si="17"/>
        <v>3</v>
      </c>
      <c r="AU30" s="80">
        <f t="shared" si="18"/>
        <v>0</v>
      </c>
      <c r="AV30" s="80">
        <f t="shared" si="19"/>
        <v>0</v>
      </c>
      <c r="AW30" s="81" t="str">
        <f t="shared" si="23"/>
        <v>กรอก</v>
      </c>
      <c r="AX30" s="28">
        <f t="shared" si="20"/>
        <v>0</v>
      </c>
      <c r="AY30" s="82">
        <f t="shared" si="21"/>
        <v>1</v>
      </c>
      <c r="AZ30" s="82">
        <f t="shared" si="21"/>
        <v>0</v>
      </c>
      <c r="BA30" s="82" t="e">
        <f t="shared" si="21"/>
        <v>#VALUE!</v>
      </c>
      <c r="BB30" s="28">
        <f t="shared" si="21"/>
        <v>3</v>
      </c>
      <c r="BC30" s="33" t="e">
        <f t="shared" si="22"/>
        <v>#DIV/0!</v>
      </c>
      <c r="BD30" s="157"/>
      <c r="BE30" s="158"/>
      <c r="BF30" s="158"/>
      <c r="BG30" s="17"/>
      <c r="BH30" s="22"/>
      <c r="BI30" s="99"/>
      <c r="BJ30" s="99"/>
      <c r="BK30" s="99"/>
      <c r="BL30" s="102"/>
      <c r="BM30" s="102"/>
      <c r="BN30" s="102"/>
      <c r="BO30" s="67"/>
      <c r="BP30" s="92"/>
    </row>
    <row r="31" spans="1:68" s="16" customFormat="1" ht="24" x14ac:dyDescent="0.55000000000000004">
      <c r="A31" s="17">
        <v>27</v>
      </c>
      <c r="B31" s="139" t="s">
        <v>254</v>
      </c>
      <c r="C31" s="68" t="s">
        <v>64</v>
      </c>
      <c r="D31" s="68" t="s">
        <v>42</v>
      </c>
      <c r="E31" s="68" t="s">
        <v>43</v>
      </c>
      <c r="F31" s="68" t="s">
        <v>121</v>
      </c>
      <c r="G31" s="69" t="s">
        <v>44</v>
      </c>
      <c r="H31" s="69">
        <v>4</v>
      </c>
      <c r="I31" s="69" t="s">
        <v>47</v>
      </c>
      <c r="J31" s="221" t="s">
        <v>38</v>
      </c>
      <c r="K31" s="140">
        <v>0</v>
      </c>
      <c r="L31" s="23">
        <f t="shared" si="0"/>
        <v>0</v>
      </c>
      <c r="M31" s="140">
        <v>9</v>
      </c>
      <c r="N31" s="23">
        <f t="shared" si="1"/>
        <v>1</v>
      </c>
      <c r="O31" s="140">
        <v>9</v>
      </c>
      <c r="P31" s="23">
        <f t="shared" si="2"/>
        <v>1</v>
      </c>
      <c r="Q31" s="140">
        <v>14</v>
      </c>
      <c r="R31" s="78">
        <f t="shared" si="3"/>
        <v>1</v>
      </c>
      <c r="S31" s="140">
        <v>10</v>
      </c>
      <c r="T31" s="78">
        <f t="shared" si="4"/>
        <v>1</v>
      </c>
      <c r="U31" s="140">
        <v>6</v>
      </c>
      <c r="V31" s="78">
        <f t="shared" si="5"/>
        <v>1</v>
      </c>
      <c r="W31" s="140">
        <v>9</v>
      </c>
      <c r="X31" s="78">
        <f t="shared" si="6"/>
        <v>1</v>
      </c>
      <c r="Y31" s="140">
        <v>16</v>
      </c>
      <c r="Z31" s="78">
        <f t="shared" si="7"/>
        <v>1</v>
      </c>
      <c r="AA31" s="140">
        <v>15</v>
      </c>
      <c r="AB31" s="78">
        <f t="shared" si="8"/>
        <v>1</v>
      </c>
      <c r="AC31" s="140">
        <v>0</v>
      </c>
      <c r="AD31" s="25">
        <f t="shared" si="9"/>
        <v>0</v>
      </c>
      <c r="AE31" s="140">
        <v>0</v>
      </c>
      <c r="AF31" s="25">
        <f t="shared" si="10"/>
        <v>0</v>
      </c>
      <c r="AG31" s="140">
        <v>0</v>
      </c>
      <c r="AH31" s="25">
        <f t="shared" si="11"/>
        <v>0</v>
      </c>
      <c r="AI31" s="26"/>
      <c r="AJ31" s="71">
        <f t="shared" si="12"/>
        <v>0</v>
      </c>
      <c r="AK31" s="26"/>
      <c r="AL31" s="71">
        <f t="shared" si="13"/>
        <v>0</v>
      </c>
      <c r="AM31" s="26"/>
      <c r="AN31" s="71">
        <f t="shared" si="14"/>
        <v>0</v>
      </c>
      <c r="AO31" s="27">
        <f t="shared" si="15"/>
        <v>88</v>
      </c>
      <c r="AP31" s="27">
        <f t="shared" si="16"/>
        <v>8</v>
      </c>
      <c r="AQ31" s="46">
        <v>1</v>
      </c>
      <c r="AR31" s="46">
        <v>0</v>
      </c>
      <c r="AS31" s="46">
        <v>5</v>
      </c>
      <c r="AT31" s="28">
        <f t="shared" si="17"/>
        <v>6</v>
      </c>
      <c r="AU31" s="80">
        <f t="shared" si="18"/>
        <v>1</v>
      </c>
      <c r="AV31" s="80">
        <f t="shared" si="19"/>
        <v>0</v>
      </c>
      <c r="AW31" s="81">
        <f t="shared" si="23"/>
        <v>8</v>
      </c>
      <c r="AX31" s="28">
        <f t="shared" si="20"/>
        <v>9</v>
      </c>
      <c r="AY31" s="82">
        <f t="shared" si="21"/>
        <v>0</v>
      </c>
      <c r="AZ31" s="82">
        <f t="shared" si="21"/>
        <v>0</v>
      </c>
      <c r="BA31" s="82">
        <f t="shared" si="21"/>
        <v>-3</v>
      </c>
      <c r="BB31" s="28">
        <f t="shared" si="21"/>
        <v>-3</v>
      </c>
      <c r="BC31" s="33">
        <f t="shared" si="22"/>
        <v>-33.333333333333329</v>
      </c>
      <c r="BD31" s="157"/>
      <c r="BE31" s="158"/>
      <c r="BF31" s="158">
        <v>1</v>
      </c>
      <c r="BG31" s="34"/>
      <c r="BH31" s="35"/>
      <c r="BI31" s="99"/>
      <c r="BJ31" s="99"/>
      <c r="BK31" s="99"/>
      <c r="BL31" s="102"/>
      <c r="BM31" s="102"/>
      <c r="BN31" s="102"/>
      <c r="BO31" s="67"/>
      <c r="BP31" s="92"/>
    </row>
    <row r="32" spans="1:68" s="16" customFormat="1" ht="24" x14ac:dyDescent="0.55000000000000004">
      <c r="A32" s="67">
        <v>28</v>
      </c>
      <c r="B32" s="139" t="s">
        <v>255</v>
      </c>
      <c r="C32" s="68" t="s">
        <v>65</v>
      </c>
      <c r="D32" s="68" t="s">
        <v>42</v>
      </c>
      <c r="E32" s="68" t="s">
        <v>43</v>
      </c>
      <c r="F32" s="68" t="s">
        <v>122</v>
      </c>
      <c r="G32" s="69" t="s">
        <v>44</v>
      </c>
      <c r="H32" s="69">
        <v>9</v>
      </c>
      <c r="I32" s="69" t="s">
        <v>59</v>
      </c>
      <c r="J32" s="221" t="s">
        <v>38</v>
      </c>
      <c r="K32" s="140">
        <v>0</v>
      </c>
      <c r="L32" s="23">
        <f t="shared" si="0"/>
        <v>0</v>
      </c>
      <c r="M32" s="140">
        <v>3</v>
      </c>
      <c r="N32" s="23">
        <f t="shared" si="1"/>
        <v>1</v>
      </c>
      <c r="O32" s="140">
        <v>6</v>
      </c>
      <c r="P32" s="23">
        <f t="shared" si="2"/>
        <v>1</v>
      </c>
      <c r="Q32" s="140">
        <v>6</v>
      </c>
      <c r="R32" s="78">
        <f t="shared" si="3"/>
        <v>1</v>
      </c>
      <c r="S32" s="140">
        <v>7</v>
      </c>
      <c r="T32" s="78">
        <f t="shared" si="4"/>
        <v>1</v>
      </c>
      <c r="U32" s="140">
        <v>7</v>
      </c>
      <c r="V32" s="78">
        <f t="shared" si="5"/>
        <v>1</v>
      </c>
      <c r="W32" s="140">
        <v>13</v>
      </c>
      <c r="X32" s="78">
        <f t="shared" si="6"/>
        <v>1</v>
      </c>
      <c r="Y32" s="140">
        <v>6</v>
      </c>
      <c r="Z32" s="78">
        <f t="shared" si="7"/>
        <v>1</v>
      </c>
      <c r="AA32" s="140">
        <v>3</v>
      </c>
      <c r="AB32" s="78">
        <f t="shared" si="8"/>
        <v>1</v>
      </c>
      <c r="AC32" s="140">
        <v>0</v>
      </c>
      <c r="AD32" s="25">
        <f t="shared" si="9"/>
        <v>0</v>
      </c>
      <c r="AE32" s="140">
        <v>0</v>
      </c>
      <c r="AF32" s="25">
        <f t="shared" si="10"/>
        <v>0</v>
      </c>
      <c r="AG32" s="140">
        <v>0</v>
      </c>
      <c r="AH32" s="25">
        <f t="shared" si="11"/>
        <v>0</v>
      </c>
      <c r="AI32" s="26"/>
      <c r="AJ32" s="71">
        <f t="shared" si="12"/>
        <v>0</v>
      </c>
      <c r="AK32" s="26"/>
      <c r="AL32" s="71">
        <f t="shared" si="13"/>
        <v>0</v>
      </c>
      <c r="AM32" s="26"/>
      <c r="AN32" s="71">
        <f t="shared" si="14"/>
        <v>0</v>
      </c>
      <c r="AO32" s="27">
        <f t="shared" si="15"/>
        <v>51</v>
      </c>
      <c r="AP32" s="27">
        <f t="shared" si="16"/>
        <v>8</v>
      </c>
      <c r="AQ32" s="46">
        <v>1</v>
      </c>
      <c r="AR32" s="46">
        <v>0</v>
      </c>
      <c r="AS32" s="46">
        <v>4</v>
      </c>
      <c r="AT32" s="28">
        <f t="shared" si="17"/>
        <v>5</v>
      </c>
      <c r="AU32" s="80">
        <f t="shared" si="18"/>
        <v>1</v>
      </c>
      <c r="AV32" s="80">
        <f t="shared" si="19"/>
        <v>0</v>
      </c>
      <c r="AW32" s="81">
        <f t="shared" si="23"/>
        <v>6</v>
      </c>
      <c r="AX32" s="28">
        <f t="shared" si="20"/>
        <v>7</v>
      </c>
      <c r="AY32" s="82">
        <f t="shared" si="21"/>
        <v>0</v>
      </c>
      <c r="AZ32" s="82">
        <f t="shared" si="21"/>
        <v>0</v>
      </c>
      <c r="BA32" s="82">
        <f t="shared" si="21"/>
        <v>-2</v>
      </c>
      <c r="BB32" s="28">
        <f t="shared" si="21"/>
        <v>-2</v>
      </c>
      <c r="BC32" s="33">
        <f t="shared" si="22"/>
        <v>-28.571428571428569</v>
      </c>
      <c r="BD32" s="157"/>
      <c r="BE32" s="158">
        <v>1</v>
      </c>
      <c r="BF32" s="158"/>
      <c r="BG32" s="34"/>
      <c r="BH32" s="35"/>
      <c r="BI32" s="99"/>
      <c r="BJ32" s="99"/>
      <c r="BK32" s="99"/>
      <c r="BL32" s="102"/>
      <c r="BM32" s="102"/>
      <c r="BN32" s="102"/>
      <c r="BO32" s="67"/>
      <c r="BP32" s="92"/>
    </row>
    <row r="33" spans="1:68" s="16" customFormat="1" ht="24" x14ac:dyDescent="0.55000000000000004">
      <c r="A33" s="17">
        <v>29</v>
      </c>
      <c r="B33" s="139" t="s">
        <v>256</v>
      </c>
      <c r="C33" s="68" t="s">
        <v>66</v>
      </c>
      <c r="D33" s="68" t="s">
        <v>42</v>
      </c>
      <c r="E33" s="68" t="s">
        <v>43</v>
      </c>
      <c r="F33" s="68" t="s">
        <v>123</v>
      </c>
      <c r="G33" s="69" t="s">
        <v>44</v>
      </c>
      <c r="H33" s="69">
        <v>23</v>
      </c>
      <c r="I33" s="69" t="s">
        <v>59</v>
      </c>
      <c r="J33" s="226" t="s">
        <v>38</v>
      </c>
      <c r="K33" s="140">
        <v>0</v>
      </c>
      <c r="L33" s="23">
        <f t="shared" si="0"/>
        <v>0</v>
      </c>
      <c r="M33" s="140">
        <v>5</v>
      </c>
      <c r="N33" s="23">
        <f t="shared" si="1"/>
        <v>1</v>
      </c>
      <c r="O33" s="140">
        <v>6</v>
      </c>
      <c r="P33" s="23">
        <f t="shared" si="2"/>
        <v>1</v>
      </c>
      <c r="Q33" s="140">
        <v>7</v>
      </c>
      <c r="R33" s="78">
        <f t="shared" si="3"/>
        <v>1</v>
      </c>
      <c r="S33" s="140">
        <v>1</v>
      </c>
      <c r="T33" s="78">
        <f t="shared" si="4"/>
        <v>1</v>
      </c>
      <c r="U33" s="140">
        <v>6</v>
      </c>
      <c r="V33" s="78">
        <f t="shared" si="5"/>
        <v>1</v>
      </c>
      <c r="W33" s="140">
        <v>4</v>
      </c>
      <c r="X33" s="78">
        <f t="shared" si="6"/>
        <v>1</v>
      </c>
      <c r="Y33" s="140">
        <v>5</v>
      </c>
      <c r="Z33" s="78">
        <f t="shared" si="7"/>
        <v>1</v>
      </c>
      <c r="AA33" s="140">
        <v>6</v>
      </c>
      <c r="AB33" s="78">
        <f t="shared" si="8"/>
        <v>1</v>
      </c>
      <c r="AC33" s="140">
        <v>0</v>
      </c>
      <c r="AD33" s="25">
        <f t="shared" si="9"/>
        <v>0</v>
      </c>
      <c r="AE33" s="140">
        <v>0</v>
      </c>
      <c r="AF33" s="25">
        <f t="shared" si="10"/>
        <v>0</v>
      </c>
      <c r="AG33" s="140">
        <v>0</v>
      </c>
      <c r="AH33" s="25">
        <f t="shared" si="11"/>
        <v>0</v>
      </c>
      <c r="AI33" s="26"/>
      <c r="AJ33" s="71">
        <f t="shared" si="12"/>
        <v>0</v>
      </c>
      <c r="AK33" s="26"/>
      <c r="AL33" s="71">
        <f t="shared" si="13"/>
        <v>0</v>
      </c>
      <c r="AM33" s="26"/>
      <c r="AN33" s="71">
        <f t="shared" si="14"/>
        <v>0</v>
      </c>
      <c r="AO33" s="27">
        <f t="shared" si="15"/>
        <v>40</v>
      </c>
      <c r="AP33" s="27">
        <f t="shared" si="16"/>
        <v>8</v>
      </c>
      <c r="AQ33" s="46">
        <v>1</v>
      </c>
      <c r="AR33" s="46">
        <v>0</v>
      </c>
      <c r="AS33" s="46">
        <v>3</v>
      </c>
      <c r="AT33" s="28">
        <f t="shared" si="17"/>
        <v>4</v>
      </c>
      <c r="AU33" s="80">
        <f t="shared" si="18"/>
        <v>0</v>
      </c>
      <c r="AV33" s="80">
        <f t="shared" si="19"/>
        <v>0</v>
      </c>
      <c r="AW33" s="81" t="str">
        <f t="shared" si="23"/>
        <v>กรอก</v>
      </c>
      <c r="AX33" s="28">
        <f t="shared" si="20"/>
        <v>0</v>
      </c>
      <c r="AY33" s="82">
        <f t="shared" si="21"/>
        <v>1</v>
      </c>
      <c r="AZ33" s="82">
        <f t="shared" si="21"/>
        <v>0</v>
      </c>
      <c r="BA33" s="82" t="e">
        <f t="shared" si="21"/>
        <v>#VALUE!</v>
      </c>
      <c r="BB33" s="28">
        <f t="shared" si="21"/>
        <v>4</v>
      </c>
      <c r="BC33" s="33" t="e">
        <f t="shared" si="22"/>
        <v>#DIV/0!</v>
      </c>
      <c r="BD33" s="157"/>
      <c r="BE33" s="158"/>
      <c r="BF33" s="158"/>
      <c r="BG33" s="34"/>
      <c r="BH33" s="35"/>
      <c r="BI33" s="99"/>
      <c r="BJ33" s="99"/>
      <c r="BK33" s="99"/>
      <c r="BL33" s="102"/>
      <c r="BM33" s="102"/>
      <c r="BN33" s="102"/>
      <c r="BO33" s="67">
        <v>2</v>
      </c>
      <c r="BP33" s="92"/>
    </row>
    <row r="34" spans="1:68" s="16" customFormat="1" ht="24" x14ac:dyDescent="0.55000000000000004">
      <c r="A34" s="17">
        <v>30</v>
      </c>
      <c r="B34" s="139" t="s">
        <v>257</v>
      </c>
      <c r="C34" s="68" t="s">
        <v>66</v>
      </c>
      <c r="D34" s="68" t="s">
        <v>42</v>
      </c>
      <c r="E34" s="68" t="s">
        <v>43</v>
      </c>
      <c r="F34" s="68" t="s">
        <v>124</v>
      </c>
      <c r="G34" s="69" t="s">
        <v>52</v>
      </c>
      <c r="H34" s="69">
        <v>20</v>
      </c>
      <c r="I34" s="69" t="s">
        <v>59</v>
      </c>
      <c r="J34" s="221" t="s">
        <v>40</v>
      </c>
      <c r="K34" s="140">
        <v>0</v>
      </c>
      <c r="L34" s="23">
        <f t="shared" si="0"/>
        <v>0</v>
      </c>
      <c r="M34" s="140">
        <v>11</v>
      </c>
      <c r="N34" s="23">
        <f t="shared" si="1"/>
        <v>1</v>
      </c>
      <c r="O34" s="140">
        <v>15</v>
      </c>
      <c r="P34" s="23">
        <f t="shared" si="2"/>
        <v>1</v>
      </c>
      <c r="Q34" s="140">
        <v>18</v>
      </c>
      <c r="R34" s="78">
        <f t="shared" si="3"/>
        <v>1</v>
      </c>
      <c r="S34" s="140">
        <v>22</v>
      </c>
      <c r="T34" s="78">
        <f t="shared" si="4"/>
        <v>1</v>
      </c>
      <c r="U34" s="140">
        <v>12</v>
      </c>
      <c r="V34" s="78">
        <f t="shared" si="5"/>
        <v>1</v>
      </c>
      <c r="W34" s="140">
        <v>20</v>
      </c>
      <c r="X34" s="78">
        <f t="shared" si="6"/>
        <v>1</v>
      </c>
      <c r="Y34" s="140">
        <v>13</v>
      </c>
      <c r="Z34" s="78">
        <f t="shared" si="7"/>
        <v>1</v>
      </c>
      <c r="AA34" s="140">
        <v>16</v>
      </c>
      <c r="AB34" s="78">
        <f t="shared" si="8"/>
        <v>1</v>
      </c>
      <c r="AC34" s="140">
        <v>0</v>
      </c>
      <c r="AD34" s="25">
        <f t="shared" si="9"/>
        <v>0</v>
      </c>
      <c r="AE34" s="140">
        <v>0</v>
      </c>
      <c r="AF34" s="25">
        <f t="shared" si="10"/>
        <v>0</v>
      </c>
      <c r="AG34" s="140">
        <v>0</v>
      </c>
      <c r="AH34" s="25">
        <f t="shared" si="11"/>
        <v>0</v>
      </c>
      <c r="AI34" s="26"/>
      <c r="AJ34" s="71">
        <f t="shared" si="12"/>
        <v>0</v>
      </c>
      <c r="AK34" s="26"/>
      <c r="AL34" s="71">
        <f t="shared" si="13"/>
        <v>0</v>
      </c>
      <c r="AM34" s="26"/>
      <c r="AN34" s="71">
        <f t="shared" si="14"/>
        <v>0</v>
      </c>
      <c r="AO34" s="27">
        <f t="shared" si="15"/>
        <v>127</v>
      </c>
      <c r="AP34" s="27">
        <f t="shared" si="16"/>
        <v>8</v>
      </c>
      <c r="AQ34" s="46">
        <v>1</v>
      </c>
      <c r="AR34" s="46">
        <v>0</v>
      </c>
      <c r="AS34" s="46">
        <v>10</v>
      </c>
      <c r="AT34" s="28">
        <f t="shared" si="17"/>
        <v>11</v>
      </c>
      <c r="AU34" s="80">
        <f t="shared" si="18"/>
        <v>1</v>
      </c>
      <c r="AV34" s="80">
        <f t="shared" si="19"/>
        <v>1</v>
      </c>
      <c r="AW34" s="81">
        <f t="shared" si="23"/>
        <v>10</v>
      </c>
      <c r="AX34" s="28">
        <f t="shared" si="20"/>
        <v>12</v>
      </c>
      <c r="AY34" s="82">
        <f t="shared" si="21"/>
        <v>0</v>
      </c>
      <c r="AZ34" s="82">
        <f t="shared" si="21"/>
        <v>-1</v>
      </c>
      <c r="BA34" s="82">
        <f t="shared" si="21"/>
        <v>0</v>
      </c>
      <c r="BB34" s="28">
        <f t="shared" si="21"/>
        <v>-1</v>
      </c>
      <c r="BC34" s="33">
        <f t="shared" si="22"/>
        <v>-8.3333333333333321</v>
      </c>
      <c r="BD34" s="157"/>
      <c r="BE34" s="158"/>
      <c r="BF34" s="158">
        <v>1</v>
      </c>
      <c r="BG34" s="34"/>
      <c r="BH34" s="35"/>
      <c r="BI34" s="99"/>
      <c r="BJ34" s="99"/>
      <c r="BK34" s="99"/>
      <c r="BL34" s="102"/>
      <c r="BM34" s="102"/>
      <c r="BN34" s="102"/>
      <c r="BO34" s="67"/>
      <c r="BP34" s="92"/>
    </row>
    <row r="35" spans="1:68" s="16" customFormat="1" ht="24" x14ac:dyDescent="0.55000000000000004">
      <c r="A35" s="17">
        <v>31</v>
      </c>
      <c r="B35" s="139" t="s">
        <v>258</v>
      </c>
      <c r="C35" s="68" t="s">
        <v>66</v>
      </c>
      <c r="D35" s="68" t="s">
        <v>42</v>
      </c>
      <c r="E35" s="68" t="s">
        <v>43</v>
      </c>
      <c r="F35" s="68" t="s">
        <v>125</v>
      </c>
      <c r="G35" s="69" t="s">
        <v>44</v>
      </c>
      <c r="H35" s="69">
        <v>20</v>
      </c>
      <c r="I35" s="69" t="s">
        <v>59</v>
      </c>
      <c r="J35" s="221" t="s">
        <v>38</v>
      </c>
      <c r="K35" s="140">
        <v>0</v>
      </c>
      <c r="L35" s="23">
        <f t="shared" si="0"/>
        <v>0</v>
      </c>
      <c r="M35" s="140">
        <v>19</v>
      </c>
      <c r="N35" s="23">
        <f t="shared" si="1"/>
        <v>1</v>
      </c>
      <c r="O35" s="140">
        <v>21</v>
      </c>
      <c r="P35" s="23">
        <f t="shared" si="2"/>
        <v>1</v>
      </c>
      <c r="Q35" s="140">
        <v>16</v>
      </c>
      <c r="R35" s="78">
        <f t="shared" si="3"/>
        <v>1</v>
      </c>
      <c r="S35" s="140">
        <v>11</v>
      </c>
      <c r="T35" s="78">
        <f t="shared" si="4"/>
        <v>1</v>
      </c>
      <c r="U35" s="140">
        <v>26</v>
      </c>
      <c r="V35" s="78">
        <f t="shared" si="5"/>
        <v>1</v>
      </c>
      <c r="W35" s="140">
        <v>20</v>
      </c>
      <c r="X35" s="78">
        <f t="shared" si="6"/>
        <v>1</v>
      </c>
      <c r="Y35" s="140">
        <v>17</v>
      </c>
      <c r="Z35" s="78">
        <f t="shared" si="7"/>
        <v>1</v>
      </c>
      <c r="AA35" s="140">
        <v>28</v>
      </c>
      <c r="AB35" s="78">
        <f t="shared" si="8"/>
        <v>1</v>
      </c>
      <c r="AC35" s="140">
        <v>0</v>
      </c>
      <c r="AD35" s="25">
        <f t="shared" si="9"/>
        <v>0</v>
      </c>
      <c r="AE35" s="140">
        <v>0</v>
      </c>
      <c r="AF35" s="25">
        <f t="shared" si="10"/>
        <v>0</v>
      </c>
      <c r="AG35" s="140">
        <v>0</v>
      </c>
      <c r="AH35" s="25">
        <f t="shared" si="11"/>
        <v>0</v>
      </c>
      <c r="AI35" s="26"/>
      <c r="AJ35" s="71">
        <f t="shared" si="12"/>
        <v>0</v>
      </c>
      <c r="AK35" s="26"/>
      <c r="AL35" s="71">
        <f t="shared" si="13"/>
        <v>0</v>
      </c>
      <c r="AM35" s="26"/>
      <c r="AN35" s="71">
        <f t="shared" si="14"/>
        <v>0</v>
      </c>
      <c r="AO35" s="27">
        <f t="shared" si="15"/>
        <v>158</v>
      </c>
      <c r="AP35" s="27">
        <f t="shared" si="16"/>
        <v>8</v>
      </c>
      <c r="AQ35" s="46">
        <v>1</v>
      </c>
      <c r="AR35" s="46">
        <v>0</v>
      </c>
      <c r="AS35" s="46">
        <v>10</v>
      </c>
      <c r="AT35" s="28">
        <f t="shared" si="17"/>
        <v>11</v>
      </c>
      <c r="AU35" s="80">
        <f t="shared" si="18"/>
        <v>1</v>
      </c>
      <c r="AV35" s="80">
        <f t="shared" si="19"/>
        <v>1</v>
      </c>
      <c r="AW35" s="81">
        <f t="shared" si="23"/>
        <v>10</v>
      </c>
      <c r="AX35" s="28">
        <f t="shared" si="20"/>
        <v>12</v>
      </c>
      <c r="AY35" s="82">
        <f t="shared" si="21"/>
        <v>0</v>
      </c>
      <c r="AZ35" s="82">
        <f t="shared" si="21"/>
        <v>-1</v>
      </c>
      <c r="BA35" s="82">
        <f t="shared" si="21"/>
        <v>0</v>
      </c>
      <c r="BB35" s="28">
        <f t="shared" si="21"/>
        <v>-1</v>
      </c>
      <c r="BC35" s="33">
        <f t="shared" si="22"/>
        <v>-8.3333333333333321</v>
      </c>
      <c r="BD35" s="157"/>
      <c r="BE35" s="158"/>
      <c r="BF35" s="158"/>
      <c r="BG35" s="17"/>
      <c r="BH35" s="22"/>
      <c r="BI35" s="99"/>
      <c r="BJ35" s="99"/>
      <c r="BK35" s="99"/>
      <c r="BL35" s="102"/>
      <c r="BM35" s="102"/>
      <c r="BN35" s="102"/>
      <c r="BO35" s="67">
        <v>2</v>
      </c>
      <c r="BP35" s="92"/>
    </row>
    <row r="36" spans="1:68" s="16" customFormat="1" ht="24" x14ac:dyDescent="0.55000000000000004">
      <c r="A36" s="67">
        <v>32</v>
      </c>
      <c r="B36" s="139" t="s">
        <v>259</v>
      </c>
      <c r="C36" s="68" t="s">
        <v>67</v>
      </c>
      <c r="D36" s="68" t="s">
        <v>67</v>
      </c>
      <c r="E36" s="68" t="s">
        <v>43</v>
      </c>
      <c r="F36" s="68" t="s">
        <v>126</v>
      </c>
      <c r="G36" s="69" t="s">
        <v>44</v>
      </c>
      <c r="H36" s="69">
        <v>24</v>
      </c>
      <c r="I36" s="69" t="s">
        <v>59</v>
      </c>
      <c r="J36" s="226" t="s">
        <v>38</v>
      </c>
      <c r="K36" s="140">
        <v>0</v>
      </c>
      <c r="L36" s="23">
        <f t="shared" si="0"/>
        <v>0</v>
      </c>
      <c r="M36" s="140">
        <v>3</v>
      </c>
      <c r="N36" s="23">
        <f t="shared" si="1"/>
        <v>1</v>
      </c>
      <c r="O36" s="140">
        <v>3</v>
      </c>
      <c r="P36" s="23">
        <f t="shared" si="2"/>
        <v>1</v>
      </c>
      <c r="Q36" s="140">
        <v>2</v>
      </c>
      <c r="R36" s="78">
        <f t="shared" si="3"/>
        <v>1</v>
      </c>
      <c r="S36" s="140">
        <v>6</v>
      </c>
      <c r="T36" s="78">
        <f t="shared" si="4"/>
        <v>1</v>
      </c>
      <c r="U36" s="140">
        <v>0</v>
      </c>
      <c r="V36" s="78">
        <f t="shared" si="5"/>
        <v>0</v>
      </c>
      <c r="W36" s="140">
        <v>8</v>
      </c>
      <c r="X36" s="78">
        <f t="shared" si="6"/>
        <v>1</v>
      </c>
      <c r="Y36" s="140">
        <v>10</v>
      </c>
      <c r="Z36" s="78">
        <f t="shared" si="7"/>
        <v>1</v>
      </c>
      <c r="AA36" s="140">
        <v>4</v>
      </c>
      <c r="AB36" s="78">
        <f t="shared" si="8"/>
        <v>1</v>
      </c>
      <c r="AC36" s="140">
        <v>0</v>
      </c>
      <c r="AD36" s="25">
        <f t="shared" si="9"/>
        <v>0</v>
      </c>
      <c r="AE36" s="140">
        <v>0</v>
      </c>
      <c r="AF36" s="25">
        <f t="shared" si="10"/>
        <v>0</v>
      </c>
      <c r="AG36" s="140">
        <v>0</v>
      </c>
      <c r="AH36" s="25">
        <f t="shared" si="11"/>
        <v>0</v>
      </c>
      <c r="AI36" s="26"/>
      <c r="AJ36" s="71">
        <f t="shared" si="12"/>
        <v>0</v>
      </c>
      <c r="AK36" s="26"/>
      <c r="AL36" s="71">
        <f t="shared" si="13"/>
        <v>0</v>
      </c>
      <c r="AM36" s="26"/>
      <c r="AN36" s="71">
        <f t="shared" si="14"/>
        <v>0</v>
      </c>
      <c r="AO36" s="27">
        <f t="shared" si="15"/>
        <v>36</v>
      </c>
      <c r="AP36" s="27">
        <f t="shared" si="16"/>
        <v>7</v>
      </c>
      <c r="AQ36" s="46">
        <v>1</v>
      </c>
      <c r="AR36" s="46">
        <v>0</v>
      </c>
      <c r="AS36" s="46">
        <v>3</v>
      </c>
      <c r="AT36" s="28">
        <f t="shared" si="17"/>
        <v>4</v>
      </c>
      <c r="AU36" s="80">
        <f t="shared" si="18"/>
        <v>0</v>
      </c>
      <c r="AV36" s="80">
        <f t="shared" si="19"/>
        <v>0</v>
      </c>
      <c r="AW36" s="81" t="str">
        <f t="shared" si="23"/>
        <v>กรอก</v>
      </c>
      <c r="AX36" s="28">
        <f t="shared" si="20"/>
        <v>0</v>
      </c>
      <c r="AY36" s="82">
        <f t="shared" si="21"/>
        <v>1</v>
      </c>
      <c r="AZ36" s="82">
        <f t="shared" si="21"/>
        <v>0</v>
      </c>
      <c r="BA36" s="82" t="e">
        <f t="shared" si="21"/>
        <v>#VALUE!</v>
      </c>
      <c r="BB36" s="28">
        <f t="shared" si="21"/>
        <v>4</v>
      </c>
      <c r="BC36" s="33" t="e">
        <f t="shared" si="22"/>
        <v>#DIV/0!</v>
      </c>
      <c r="BD36" s="157"/>
      <c r="BE36" s="158"/>
      <c r="BF36" s="158"/>
      <c r="BG36" s="32"/>
      <c r="BH36" s="54"/>
      <c r="BI36" s="99"/>
      <c r="BJ36" s="99"/>
      <c r="BK36" s="99"/>
      <c r="BL36" s="102"/>
      <c r="BM36" s="102"/>
      <c r="BN36" s="102"/>
      <c r="BO36" s="67"/>
      <c r="BP36" s="92"/>
    </row>
    <row r="37" spans="1:68" s="16" customFormat="1" ht="24" x14ac:dyDescent="0.55000000000000004">
      <c r="A37" s="17">
        <v>33</v>
      </c>
      <c r="B37" s="139" t="s">
        <v>260</v>
      </c>
      <c r="C37" s="68" t="s">
        <v>67</v>
      </c>
      <c r="D37" s="68" t="s">
        <v>67</v>
      </c>
      <c r="E37" s="68" t="s">
        <v>43</v>
      </c>
      <c r="F37" s="68" t="s">
        <v>127</v>
      </c>
      <c r="G37" s="69" t="s">
        <v>44</v>
      </c>
      <c r="H37" s="69">
        <v>26</v>
      </c>
      <c r="I37" s="69" t="s">
        <v>59</v>
      </c>
      <c r="J37" s="221" t="s">
        <v>38</v>
      </c>
      <c r="K37" s="140">
        <v>0</v>
      </c>
      <c r="L37" s="23">
        <f t="shared" si="0"/>
        <v>0</v>
      </c>
      <c r="M37" s="140">
        <v>8</v>
      </c>
      <c r="N37" s="23">
        <f t="shared" si="1"/>
        <v>1</v>
      </c>
      <c r="O37" s="140">
        <v>11</v>
      </c>
      <c r="P37" s="23">
        <f t="shared" si="2"/>
        <v>1</v>
      </c>
      <c r="Q37" s="140">
        <v>9</v>
      </c>
      <c r="R37" s="78">
        <f t="shared" si="3"/>
        <v>1</v>
      </c>
      <c r="S37" s="140">
        <v>16</v>
      </c>
      <c r="T37" s="78">
        <f t="shared" si="4"/>
        <v>1</v>
      </c>
      <c r="U37" s="140">
        <v>15</v>
      </c>
      <c r="V37" s="78">
        <f t="shared" si="5"/>
        <v>1</v>
      </c>
      <c r="W37" s="140">
        <v>16</v>
      </c>
      <c r="X37" s="78">
        <f t="shared" si="6"/>
        <v>1</v>
      </c>
      <c r="Y37" s="140">
        <v>6</v>
      </c>
      <c r="Z37" s="78">
        <f t="shared" si="7"/>
        <v>1</v>
      </c>
      <c r="AA37" s="140">
        <v>7</v>
      </c>
      <c r="AB37" s="78">
        <f t="shared" si="8"/>
        <v>1</v>
      </c>
      <c r="AC37" s="140">
        <v>0</v>
      </c>
      <c r="AD37" s="25">
        <f t="shared" si="9"/>
        <v>0</v>
      </c>
      <c r="AE37" s="140">
        <v>0</v>
      </c>
      <c r="AF37" s="25">
        <f t="shared" si="10"/>
        <v>0</v>
      </c>
      <c r="AG37" s="140">
        <v>0</v>
      </c>
      <c r="AH37" s="25">
        <f t="shared" si="11"/>
        <v>0</v>
      </c>
      <c r="AI37" s="26"/>
      <c r="AJ37" s="71">
        <f t="shared" si="12"/>
        <v>0</v>
      </c>
      <c r="AK37" s="26"/>
      <c r="AL37" s="71">
        <f t="shared" si="13"/>
        <v>0</v>
      </c>
      <c r="AM37" s="26"/>
      <c r="AN37" s="71">
        <f t="shared" si="14"/>
        <v>0</v>
      </c>
      <c r="AO37" s="27">
        <f t="shared" si="15"/>
        <v>88</v>
      </c>
      <c r="AP37" s="27">
        <f t="shared" si="16"/>
        <v>8</v>
      </c>
      <c r="AQ37" s="46">
        <v>1</v>
      </c>
      <c r="AR37" s="46">
        <v>0</v>
      </c>
      <c r="AS37" s="46">
        <v>6</v>
      </c>
      <c r="AT37" s="28">
        <f t="shared" si="17"/>
        <v>7</v>
      </c>
      <c r="AU37" s="80">
        <f t="shared" si="18"/>
        <v>1</v>
      </c>
      <c r="AV37" s="80">
        <f t="shared" si="19"/>
        <v>0</v>
      </c>
      <c r="AW37" s="81">
        <f t="shared" si="23"/>
        <v>8</v>
      </c>
      <c r="AX37" s="28">
        <f t="shared" si="20"/>
        <v>9</v>
      </c>
      <c r="AY37" s="82">
        <f t="shared" ref="AY37:BB68" si="24">SUM(AQ37)-AU37</f>
        <v>0</v>
      </c>
      <c r="AZ37" s="82">
        <f t="shared" si="24"/>
        <v>0</v>
      </c>
      <c r="BA37" s="82">
        <f t="shared" si="24"/>
        <v>-2</v>
      </c>
      <c r="BB37" s="28">
        <f t="shared" si="24"/>
        <v>-2</v>
      </c>
      <c r="BC37" s="33">
        <f t="shared" si="22"/>
        <v>-22.222222222222221</v>
      </c>
      <c r="BD37" s="157"/>
      <c r="BE37" s="158"/>
      <c r="BF37" s="158"/>
      <c r="BG37" s="17"/>
      <c r="BH37" s="22"/>
      <c r="BI37" s="99"/>
      <c r="BJ37" s="99"/>
      <c r="BK37" s="99"/>
      <c r="BL37" s="102"/>
      <c r="BM37" s="102"/>
      <c r="BN37" s="102"/>
      <c r="BO37" s="67"/>
      <c r="BP37" s="92"/>
    </row>
    <row r="38" spans="1:68" s="16" customFormat="1" ht="24" x14ac:dyDescent="0.55000000000000004">
      <c r="A38" s="67">
        <v>34</v>
      </c>
      <c r="B38" s="139" t="s">
        <v>261</v>
      </c>
      <c r="C38" s="68" t="s">
        <v>67</v>
      </c>
      <c r="D38" s="68" t="s">
        <v>67</v>
      </c>
      <c r="E38" s="68" t="s">
        <v>43</v>
      </c>
      <c r="F38" s="68" t="s">
        <v>128</v>
      </c>
      <c r="G38" s="69" t="s">
        <v>44</v>
      </c>
      <c r="H38" s="69">
        <v>25</v>
      </c>
      <c r="I38" s="69" t="s">
        <v>59</v>
      </c>
      <c r="J38" s="221" t="s">
        <v>38</v>
      </c>
      <c r="K38" s="140">
        <v>0</v>
      </c>
      <c r="L38" s="23">
        <f t="shared" si="0"/>
        <v>0</v>
      </c>
      <c r="M38" s="140">
        <v>14</v>
      </c>
      <c r="N38" s="23">
        <f t="shared" si="1"/>
        <v>1</v>
      </c>
      <c r="O38" s="140">
        <v>19</v>
      </c>
      <c r="P38" s="23">
        <f t="shared" si="2"/>
        <v>1</v>
      </c>
      <c r="Q38" s="140">
        <v>23</v>
      </c>
      <c r="R38" s="78">
        <f t="shared" si="3"/>
        <v>1</v>
      </c>
      <c r="S38" s="140">
        <v>18</v>
      </c>
      <c r="T38" s="78">
        <f t="shared" si="4"/>
        <v>1</v>
      </c>
      <c r="U38" s="140">
        <v>27</v>
      </c>
      <c r="V38" s="78">
        <f t="shared" si="5"/>
        <v>1</v>
      </c>
      <c r="W38" s="140">
        <v>34</v>
      </c>
      <c r="X38" s="78">
        <f t="shared" si="6"/>
        <v>1</v>
      </c>
      <c r="Y38" s="140">
        <v>20</v>
      </c>
      <c r="Z38" s="78">
        <f t="shared" si="7"/>
        <v>1</v>
      </c>
      <c r="AA38" s="140">
        <v>29</v>
      </c>
      <c r="AB38" s="78">
        <f t="shared" si="8"/>
        <v>1</v>
      </c>
      <c r="AC38" s="140">
        <v>24</v>
      </c>
      <c r="AD38" s="25">
        <f t="shared" si="9"/>
        <v>1</v>
      </c>
      <c r="AE38" s="140">
        <v>18</v>
      </c>
      <c r="AF38" s="25">
        <f t="shared" si="10"/>
        <v>1</v>
      </c>
      <c r="AG38" s="140">
        <v>24</v>
      </c>
      <c r="AH38" s="25">
        <f t="shared" si="11"/>
        <v>1</v>
      </c>
      <c r="AI38" s="26"/>
      <c r="AJ38" s="71">
        <f t="shared" si="12"/>
        <v>0</v>
      </c>
      <c r="AK38" s="26"/>
      <c r="AL38" s="71">
        <f t="shared" si="13"/>
        <v>0</v>
      </c>
      <c r="AM38" s="26"/>
      <c r="AN38" s="71">
        <f t="shared" si="14"/>
        <v>0</v>
      </c>
      <c r="AO38" s="27">
        <f t="shared" si="15"/>
        <v>250</v>
      </c>
      <c r="AP38" s="27">
        <f t="shared" si="16"/>
        <v>11</v>
      </c>
      <c r="AQ38" s="46">
        <v>1</v>
      </c>
      <c r="AR38" s="46">
        <v>0</v>
      </c>
      <c r="AS38" s="46">
        <v>14</v>
      </c>
      <c r="AT38" s="28">
        <f t="shared" si="17"/>
        <v>15</v>
      </c>
      <c r="AU38" s="80">
        <f t="shared" si="18"/>
        <v>1</v>
      </c>
      <c r="AV38" s="80">
        <f t="shared" si="19"/>
        <v>1</v>
      </c>
      <c r="AW38" s="81">
        <f t="shared" si="23"/>
        <v>14</v>
      </c>
      <c r="AX38" s="28">
        <f t="shared" si="20"/>
        <v>16</v>
      </c>
      <c r="AY38" s="82">
        <f t="shared" si="24"/>
        <v>0</v>
      </c>
      <c r="AZ38" s="82">
        <f t="shared" si="24"/>
        <v>-1</v>
      </c>
      <c r="BA38" s="82">
        <f t="shared" si="24"/>
        <v>0</v>
      </c>
      <c r="BB38" s="28">
        <f t="shared" si="24"/>
        <v>-1</v>
      </c>
      <c r="BC38" s="33">
        <f t="shared" si="22"/>
        <v>-6.25</v>
      </c>
      <c r="BD38" s="157"/>
      <c r="BE38" s="158"/>
      <c r="BF38" s="158"/>
      <c r="BG38" s="34"/>
      <c r="BH38" s="35"/>
      <c r="BI38" s="99"/>
      <c r="BJ38" s="99"/>
      <c r="BK38" s="99"/>
      <c r="BL38" s="102"/>
      <c r="BM38" s="102"/>
      <c r="BN38" s="102"/>
      <c r="BO38" s="67"/>
      <c r="BP38" s="92"/>
    </row>
    <row r="39" spans="1:68" s="16" customFormat="1" ht="24" x14ac:dyDescent="0.55000000000000004">
      <c r="A39" s="67">
        <v>35</v>
      </c>
      <c r="B39" s="139" t="s">
        <v>262</v>
      </c>
      <c r="C39" s="68" t="s">
        <v>67</v>
      </c>
      <c r="D39" s="68" t="s">
        <v>67</v>
      </c>
      <c r="E39" s="68" t="s">
        <v>43</v>
      </c>
      <c r="F39" s="68" t="s">
        <v>129</v>
      </c>
      <c r="G39" s="69" t="s">
        <v>44</v>
      </c>
      <c r="H39" s="69">
        <v>20</v>
      </c>
      <c r="I39" s="69" t="s">
        <v>59</v>
      </c>
      <c r="J39" s="226" t="s">
        <v>40</v>
      </c>
      <c r="K39" s="140">
        <v>2</v>
      </c>
      <c r="L39" s="23">
        <f t="shared" si="0"/>
        <v>1</v>
      </c>
      <c r="M39" s="140">
        <v>3</v>
      </c>
      <c r="N39" s="23">
        <f t="shared" si="1"/>
        <v>1</v>
      </c>
      <c r="O39" s="140">
        <v>5</v>
      </c>
      <c r="P39" s="23">
        <f t="shared" si="2"/>
        <v>1</v>
      </c>
      <c r="Q39" s="140">
        <v>6</v>
      </c>
      <c r="R39" s="78">
        <f t="shared" si="3"/>
        <v>1</v>
      </c>
      <c r="S39" s="140">
        <v>3</v>
      </c>
      <c r="T39" s="78">
        <f t="shared" si="4"/>
        <v>1</v>
      </c>
      <c r="U39" s="140">
        <v>5</v>
      </c>
      <c r="V39" s="78">
        <f t="shared" si="5"/>
        <v>1</v>
      </c>
      <c r="W39" s="140">
        <v>3</v>
      </c>
      <c r="X39" s="78">
        <f t="shared" si="6"/>
        <v>1</v>
      </c>
      <c r="Y39" s="140">
        <v>3</v>
      </c>
      <c r="Z39" s="78">
        <f t="shared" si="7"/>
        <v>1</v>
      </c>
      <c r="AA39" s="140">
        <v>6</v>
      </c>
      <c r="AB39" s="78">
        <f t="shared" si="8"/>
        <v>1</v>
      </c>
      <c r="AC39" s="140">
        <v>0</v>
      </c>
      <c r="AD39" s="25">
        <f t="shared" si="9"/>
        <v>0</v>
      </c>
      <c r="AE39" s="140">
        <v>0</v>
      </c>
      <c r="AF39" s="25">
        <f t="shared" si="10"/>
        <v>0</v>
      </c>
      <c r="AG39" s="140">
        <v>0</v>
      </c>
      <c r="AH39" s="25">
        <f t="shared" si="11"/>
        <v>0</v>
      </c>
      <c r="AI39" s="26"/>
      <c r="AJ39" s="71">
        <f t="shared" si="12"/>
        <v>0</v>
      </c>
      <c r="AK39" s="26"/>
      <c r="AL39" s="71">
        <f t="shared" si="13"/>
        <v>0</v>
      </c>
      <c r="AM39" s="26"/>
      <c r="AN39" s="71">
        <f t="shared" si="14"/>
        <v>0</v>
      </c>
      <c r="AO39" s="27">
        <f t="shared" si="15"/>
        <v>36</v>
      </c>
      <c r="AP39" s="27">
        <f t="shared" si="16"/>
        <v>9</v>
      </c>
      <c r="AQ39" s="143">
        <v>1</v>
      </c>
      <c r="AR39" s="143">
        <v>0</v>
      </c>
      <c r="AS39" s="143">
        <v>2</v>
      </c>
      <c r="AT39" s="28">
        <f t="shared" si="17"/>
        <v>3</v>
      </c>
      <c r="AU39" s="80">
        <f t="shared" si="18"/>
        <v>1</v>
      </c>
      <c r="AV39" s="80">
        <f t="shared" si="19"/>
        <v>0</v>
      </c>
      <c r="AW39" s="81" t="str">
        <f t="shared" si="23"/>
        <v>กรอก</v>
      </c>
      <c r="AX39" s="28">
        <f t="shared" si="20"/>
        <v>1</v>
      </c>
      <c r="AY39" s="82">
        <f t="shared" si="24"/>
        <v>0</v>
      </c>
      <c r="AZ39" s="82">
        <f t="shared" si="24"/>
        <v>0</v>
      </c>
      <c r="BA39" s="82" t="e">
        <f t="shared" si="24"/>
        <v>#VALUE!</v>
      </c>
      <c r="BB39" s="28">
        <f t="shared" si="24"/>
        <v>2</v>
      </c>
      <c r="BC39" s="33">
        <f t="shared" si="22"/>
        <v>200</v>
      </c>
      <c r="BD39" s="157"/>
      <c r="BE39" s="157"/>
      <c r="BF39" s="157"/>
      <c r="BG39" s="17"/>
      <c r="BH39" s="22"/>
      <c r="BI39" s="99"/>
      <c r="BJ39" s="99"/>
      <c r="BK39" s="99"/>
      <c r="BL39" s="102"/>
      <c r="BM39" s="102"/>
      <c r="BN39" s="102"/>
      <c r="BO39" s="67">
        <v>3</v>
      </c>
      <c r="BP39" s="92"/>
    </row>
    <row r="40" spans="1:68" s="16" customFormat="1" ht="24" x14ac:dyDescent="0.55000000000000004">
      <c r="A40" s="67">
        <v>36</v>
      </c>
      <c r="B40" s="139" t="s">
        <v>263</v>
      </c>
      <c r="C40" s="72" t="s">
        <v>68</v>
      </c>
      <c r="D40" s="72" t="s">
        <v>67</v>
      </c>
      <c r="E40" s="72" t="s">
        <v>43</v>
      </c>
      <c r="F40" s="68" t="s">
        <v>130</v>
      </c>
      <c r="G40" s="69" t="s">
        <v>44</v>
      </c>
      <c r="H40" s="73">
        <v>15</v>
      </c>
      <c r="I40" s="69" t="s">
        <v>59</v>
      </c>
      <c r="J40" s="221" t="s">
        <v>38</v>
      </c>
      <c r="K40" s="140">
        <v>5</v>
      </c>
      <c r="L40" s="23">
        <f t="shared" si="0"/>
        <v>1</v>
      </c>
      <c r="M40" s="140">
        <v>5</v>
      </c>
      <c r="N40" s="23">
        <f t="shared" si="1"/>
        <v>1</v>
      </c>
      <c r="O40" s="140">
        <v>6</v>
      </c>
      <c r="P40" s="23">
        <f t="shared" si="2"/>
        <v>1</v>
      </c>
      <c r="Q40" s="140">
        <v>5</v>
      </c>
      <c r="R40" s="78">
        <f t="shared" si="3"/>
        <v>1</v>
      </c>
      <c r="S40" s="140">
        <v>7</v>
      </c>
      <c r="T40" s="78">
        <f t="shared" si="4"/>
        <v>1</v>
      </c>
      <c r="U40" s="140">
        <v>4</v>
      </c>
      <c r="V40" s="78">
        <f t="shared" si="5"/>
        <v>1</v>
      </c>
      <c r="W40" s="140">
        <v>8</v>
      </c>
      <c r="X40" s="78">
        <f t="shared" si="6"/>
        <v>1</v>
      </c>
      <c r="Y40" s="140">
        <v>11</v>
      </c>
      <c r="Z40" s="78">
        <f t="shared" si="7"/>
        <v>1</v>
      </c>
      <c r="AA40" s="140">
        <v>4</v>
      </c>
      <c r="AB40" s="78">
        <f t="shared" si="8"/>
        <v>1</v>
      </c>
      <c r="AC40" s="140">
        <v>0</v>
      </c>
      <c r="AD40" s="25">
        <f t="shared" si="9"/>
        <v>0</v>
      </c>
      <c r="AE40" s="140">
        <v>0</v>
      </c>
      <c r="AF40" s="25">
        <f t="shared" si="10"/>
        <v>0</v>
      </c>
      <c r="AG40" s="140">
        <v>0</v>
      </c>
      <c r="AH40" s="25">
        <f t="shared" si="11"/>
        <v>0</v>
      </c>
      <c r="AI40" s="26"/>
      <c r="AJ40" s="71">
        <f t="shared" si="12"/>
        <v>0</v>
      </c>
      <c r="AK40" s="26"/>
      <c r="AL40" s="71">
        <f t="shared" si="13"/>
        <v>0</v>
      </c>
      <c r="AM40" s="26"/>
      <c r="AN40" s="71">
        <f t="shared" si="14"/>
        <v>0</v>
      </c>
      <c r="AO40" s="27">
        <f t="shared" si="15"/>
        <v>55</v>
      </c>
      <c r="AP40" s="27">
        <f t="shared" si="16"/>
        <v>9</v>
      </c>
      <c r="AQ40" s="46">
        <v>1</v>
      </c>
      <c r="AR40" s="46">
        <v>0</v>
      </c>
      <c r="AS40" s="46">
        <v>3</v>
      </c>
      <c r="AT40" s="28">
        <f t="shared" si="17"/>
        <v>4</v>
      </c>
      <c r="AU40" s="80">
        <f t="shared" si="18"/>
        <v>1</v>
      </c>
      <c r="AV40" s="80">
        <f t="shared" si="19"/>
        <v>0</v>
      </c>
      <c r="AW40" s="81">
        <f t="shared" si="23"/>
        <v>6</v>
      </c>
      <c r="AX40" s="28">
        <f t="shared" si="20"/>
        <v>7</v>
      </c>
      <c r="AY40" s="82">
        <f t="shared" si="24"/>
        <v>0</v>
      </c>
      <c r="AZ40" s="82">
        <f t="shared" si="24"/>
        <v>0</v>
      </c>
      <c r="BA40" s="82">
        <f t="shared" si="24"/>
        <v>-3</v>
      </c>
      <c r="BB40" s="28">
        <f t="shared" si="24"/>
        <v>-3</v>
      </c>
      <c r="BC40" s="33">
        <f t="shared" si="22"/>
        <v>-42.857142857142854</v>
      </c>
      <c r="BD40" s="157"/>
      <c r="BE40" s="158"/>
      <c r="BF40" s="158"/>
      <c r="BG40" s="17"/>
      <c r="BH40" s="22"/>
      <c r="BI40" s="99"/>
      <c r="BJ40" s="99"/>
      <c r="BK40" s="99"/>
      <c r="BL40" s="102"/>
      <c r="BM40" s="102"/>
      <c r="BN40" s="102"/>
      <c r="BO40" s="67">
        <v>3</v>
      </c>
      <c r="BP40" s="92"/>
    </row>
    <row r="41" spans="1:68" s="16" customFormat="1" ht="24" x14ac:dyDescent="0.55000000000000004">
      <c r="A41" s="17">
        <v>37</v>
      </c>
      <c r="B41" s="139" t="s">
        <v>264</v>
      </c>
      <c r="C41" s="68" t="s">
        <v>69</v>
      </c>
      <c r="D41" s="68" t="s">
        <v>67</v>
      </c>
      <c r="E41" s="68" t="s">
        <v>43</v>
      </c>
      <c r="F41" s="68" t="s">
        <v>131</v>
      </c>
      <c r="G41" s="69" t="s">
        <v>44</v>
      </c>
      <c r="H41" s="69">
        <v>32</v>
      </c>
      <c r="I41" s="69" t="s">
        <v>59</v>
      </c>
      <c r="J41" s="221" t="s">
        <v>361</v>
      </c>
      <c r="K41" s="140">
        <v>0</v>
      </c>
      <c r="L41" s="23">
        <f t="shared" si="0"/>
        <v>0</v>
      </c>
      <c r="M41" s="140">
        <v>8</v>
      </c>
      <c r="N41" s="23">
        <f t="shared" si="1"/>
        <v>1</v>
      </c>
      <c r="O41" s="140">
        <v>21</v>
      </c>
      <c r="P41" s="23">
        <f t="shared" si="2"/>
        <v>1</v>
      </c>
      <c r="Q41" s="140">
        <v>17</v>
      </c>
      <c r="R41" s="78">
        <f t="shared" si="3"/>
        <v>1</v>
      </c>
      <c r="S41" s="140">
        <v>13</v>
      </c>
      <c r="T41" s="78">
        <f t="shared" si="4"/>
        <v>1</v>
      </c>
      <c r="U41" s="140">
        <v>15</v>
      </c>
      <c r="V41" s="78">
        <f t="shared" si="5"/>
        <v>1</v>
      </c>
      <c r="W41" s="140">
        <v>10</v>
      </c>
      <c r="X41" s="78">
        <f t="shared" si="6"/>
        <v>1</v>
      </c>
      <c r="Y41" s="140">
        <v>14</v>
      </c>
      <c r="Z41" s="78">
        <f t="shared" si="7"/>
        <v>1</v>
      </c>
      <c r="AA41" s="140">
        <v>14</v>
      </c>
      <c r="AB41" s="78">
        <f t="shared" si="8"/>
        <v>1</v>
      </c>
      <c r="AC41" s="140">
        <v>7</v>
      </c>
      <c r="AD41" s="25">
        <f t="shared" si="9"/>
        <v>1</v>
      </c>
      <c r="AE41" s="140">
        <v>7</v>
      </c>
      <c r="AF41" s="25">
        <f t="shared" si="10"/>
        <v>1</v>
      </c>
      <c r="AG41" s="140">
        <v>15</v>
      </c>
      <c r="AH41" s="25">
        <f t="shared" si="11"/>
        <v>1</v>
      </c>
      <c r="AI41" s="26"/>
      <c r="AJ41" s="71">
        <f t="shared" si="12"/>
        <v>0</v>
      </c>
      <c r="AK41" s="26"/>
      <c r="AL41" s="71">
        <f t="shared" si="13"/>
        <v>0</v>
      </c>
      <c r="AM41" s="26"/>
      <c r="AN41" s="71">
        <f t="shared" si="14"/>
        <v>0</v>
      </c>
      <c r="AO41" s="27">
        <f t="shared" si="15"/>
        <v>141</v>
      </c>
      <c r="AP41" s="27">
        <f t="shared" si="16"/>
        <v>11</v>
      </c>
      <c r="AQ41" s="46">
        <v>1</v>
      </c>
      <c r="AR41" s="46">
        <v>0</v>
      </c>
      <c r="AS41" s="46">
        <v>14</v>
      </c>
      <c r="AT41" s="28">
        <f t="shared" si="17"/>
        <v>15</v>
      </c>
      <c r="AU41" s="80">
        <f t="shared" si="18"/>
        <v>1</v>
      </c>
      <c r="AV41" s="80">
        <f t="shared" si="19"/>
        <v>1</v>
      </c>
      <c r="AW41" s="81">
        <f t="shared" si="23"/>
        <v>14</v>
      </c>
      <c r="AX41" s="28">
        <f t="shared" si="20"/>
        <v>16</v>
      </c>
      <c r="AY41" s="82">
        <f t="shared" si="24"/>
        <v>0</v>
      </c>
      <c r="AZ41" s="82">
        <f t="shared" si="24"/>
        <v>-1</v>
      </c>
      <c r="BA41" s="82">
        <f t="shared" si="24"/>
        <v>0</v>
      </c>
      <c r="BB41" s="28">
        <f t="shared" si="24"/>
        <v>-1</v>
      </c>
      <c r="BC41" s="33">
        <f t="shared" si="22"/>
        <v>-6.25</v>
      </c>
      <c r="BD41" s="157"/>
      <c r="BE41" s="158"/>
      <c r="BF41" s="158"/>
      <c r="BG41" s="34"/>
      <c r="BH41" s="35"/>
      <c r="BI41" s="99"/>
      <c r="BJ41" s="99"/>
      <c r="BK41" s="99"/>
      <c r="BL41" s="102"/>
      <c r="BM41" s="102"/>
      <c r="BN41" s="102"/>
      <c r="BO41" s="67"/>
      <c r="BP41" s="92"/>
    </row>
    <row r="42" spans="1:68" s="16" customFormat="1" ht="24" x14ac:dyDescent="0.55000000000000004">
      <c r="A42" s="17">
        <v>38</v>
      </c>
      <c r="B42" s="139" t="s">
        <v>265</v>
      </c>
      <c r="C42" s="68" t="s">
        <v>69</v>
      </c>
      <c r="D42" s="68" t="s">
        <v>67</v>
      </c>
      <c r="E42" s="68" t="s">
        <v>43</v>
      </c>
      <c r="F42" s="68" t="s">
        <v>132</v>
      </c>
      <c r="G42" s="69" t="s">
        <v>52</v>
      </c>
      <c r="H42" s="69">
        <v>35</v>
      </c>
      <c r="I42" s="69" t="s">
        <v>59</v>
      </c>
      <c r="J42" s="221" t="s">
        <v>38</v>
      </c>
      <c r="K42" s="140">
        <v>0</v>
      </c>
      <c r="L42" s="23">
        <f t="shared" si="0"/>
        <v>0</v>
      </c>
      <c r="M42" s="140">
        <v>35</v>
      </c>
      <c r="N42" s="23">
        <f t="shared" si="1"/>
        <v>1</v>
      </c>
      <c r="O42" s="140">
        <v>22</v>
      </c>
      <c r="P42" s="23">
        <f t="shared" si="2"/>
        <v>1</v>
      </c>
      <c r="Q42" s="140">
        <v>23</v>
      </c>
      <c r="R42" s="78">
        <f t="shared" si="3"/>
        <v>1</v>
      </c>
      <c r="S42" s="140">
        <v>19</v>
      </c>
      <c r="T42" s="78">
        <f t="shared" si="4"/>
        <v>1</v>
      </c>
      <c r="U42" s="140">
        <v>30</v>
      </c>
      <c r="V42" s="78">
        <f t="shared" si="5"/>
        <v>1</v>
      </c>
      <c r="W42" s="140">
        <v>22</v>
      </c>
      <c r="X42" s="78">
        <f t="shared" si="6"/>
        <v>1</v>
      </c>
      <c r="Y42" s="140">
        <v>23</v>
      </c>
      <c r="Z42" s="78">
        <f t="shared" si="7"/>
        <v>1</v>
      </c>
      <c r="AA42" s="140">
        <v>29</v>
      </c>
      <c r="AB42" s="78">
        <f t="shared" si="8"/>
        <v>1</v>
      </c>
      <c r="AC42" s="140">
        <v>32</v>
      </c>
      <c r="AD42" s="25">
        <f t="shared" si="9"/>
        <v>1</v>
      </c>
      <c r="AE42" s="140">
        <v>19</v>
      </c>
      <c r="AF42" s="25">
        <f t="shared" si="10"/>
        <v>1</v>
      </c>
      <c r="AG42" s="140">
        <v>25</v>
      </c>
      <c r="AH42" s="25">
        <f t="shared" si="11"/>
        <v>1</v>
      </c>
      <c r="AI42" s="26"/>
      <c r="AJ42" s="71">
        <f t="shared" si="12"/>
        <v>0</v>
      </c>
      <c r="AK42" s="26"/>
      <c r="AL42" s="71">
        <f t="shared" si="13"/>
        <v>0</v>
      </c>
      <c r="AM42" s="26"/>
      <c r="AN42" s="71">
        <f t="shared" si="14"/>
        <v>0</v>
      </c>
      <c r="AO42" s="27">
        <f t="shared" si="15"/>
        <v>279</v>
      </c>
      <c r="AP42" s="27">
        <f t="shared" si="16"/>
        <v>11</v>
      </c>
      <c r="AQ42" s="46">
        <v>1</v>
      </c>
      <c r="AR42" s="46">
        <v>0</v>
      </c>
      <c r="AS42" s="46">
        <v>14</v>
      </c>
      <c r="AT42" s="28">
        <f t="shared" si="17"/>
        <v>15</v>
      </c>
      <c r="AU42" s="80">
        <f t="shared" si="18"/>
        <v>1</v>
      </c>
      <c r="AV42" s="80">
        <f t="shared" si="19"/>
        <v>1</v>
      </c>
      <c r="AW42" s="81">
        <f t="shared" si="23"/>
        <v>14</v>
      </c>
      <c r="AX42" s="28">
        <f t="shared" si="20"/>
        <v>16</v>
      </c>
      <c r="AY42" s="82">
        <f t="shared" si="24"/>
        <v>0</v>
      </c>
      <c r="AZ42" s="82">
        <f t="shared" si="24"/>
        <v>-1</v>
      </c>
      <c r="BA42" s="82">
        <f t="shared" si="24"/>
        <v>0</v>
      </c>
      <c r="BB42" s="28">
        <f t="shared" si="24"/>
        <v>-1</v>
      </c>
      <c r="BC42" s="33">
        <f t="shared" si="22"/>
        <v>-6.25</v>
      </c>
      <c r="BD42" s="157"/>
      <c r="BE42" s="158"/>
      <c r="BF42" s="158">
        <v>1</v>
      </c>
      <c r="BG42" s="32"/>
      <c r="BH42" s="54"/>
      <c r="BI42" s="99"/>
      <c r="BJ42" s="99"/>
      <c r="BK42" s="99"/>
      <c r="BL42" s="102"/>
      <c r="BM42" s="102"/>
      <c r="BN42" s="102"/>
      <c r="BO42" s="67"/>
      <c r="BP42" s="92"/>
    </row>
    <row r="43" spans="1:68" s="16" customFormat="1" ht="24" x14ac:dyDescent="0.55000000000000004">
      <c r="A43" s="17">
        <v>39</v>
      </c>
      <c r="B43" s="139" t="s">
        <v>266</v>
      </c>
      <c r="C43" s="68" t="s">
        <v>70</v>
      </c>
      <c r="D43" s="68" t="s">
        <v>67</v>
      </c>
      <c r="E43" s="68" t="s">
        <v>43</v>
      </c>
      <c r="F43" s="68" t="s">
        <v>133</v>
      </c>
      <c r="G43" s="69" t="s">
        <v>44</v>
      </c>
      <c r="H43" s="69">
        <v>30</v>
      </c>
      <c r="I43" s="69" t="s">
        <v>59</v>
      </c>
      <c r="J43" s="221" t="s">
        <v>38</v>
      </c>
      <c r="K43" s="140">
        <v>17</v>
      </c>
      <c r="L43" s="23">
        <f t="shared" si="0"/>
        <v>1</v>
      </c>
      <c r="M43" s="140">
        <v>9</v>
      </c>
      <c r="N43" s="23">
        <f t="shared" si="1"/>
        <v>1</v>
      </c>
      <c r="O43" s="140">
        <v>11</v>
      </c>
      <c r="P43" s="23">
        <f t="shared" si="2"/>
        <v>1</v>
      </c>
      <c r="Q43" s="140">
        <v>8</v>
      </c>
      <c r="R43" s="78">
        <f t="shared" si="3"/>
        <v>1</v>
      </c>
      <c r="S43" s="140">
        <v>25</v>
      </c>
      <c r="T43" s="78">
        <f t="shared" si="4"/>
        <v>1</v>
      </c>
      <c r="U43" s="140">
        <v>18</v>
      </c>
      <c r="V43" s="78">
        <f t="shared" si="5"/>
        <v>1</v>
      </c>
      <c r="W43" s="140">
        <v>16</v>
      </c>
      <c r="X43" s="78">
        <f t="shared" si="6"/>
        <v>1</v>
      </c>
      <c r="Y43" s="140">
        <v>20</v>
      </c>
      <c r="Z43" s="78">
        <f t="shared" si="7"/>
        <v>1</v>
      </c>
      <c r="AA43" s="140">
        <v>12</v>
      </c>
      <c r="AB43" s="78">
        <f t="shared" si="8"/>
        <v>1</v>
      </c>
      <c r="AC43" s="140">
        <v>0</v>
      </c>
      <c r="AD43" s="25">
        <f t="shared" si="9"/>
        <v>0</v>
      </c>
      <c r="AE43" s="140">
        <v>0</v>
      </c>
      <c r="AF43" s="25">
        <f t="shared" si="10"/>
        <v>0</v>
      </c>
      <c r="AG43" s="140">
        <v>0</v>
      </c>
      <c r="AH43" s="25">
        <f t="shared" si="11"/>
        <v>0</v>
      </c>
      <c r="AI43" s="26"/>
      <c r="AJ43" s="71">
        <f t="shared" si="12"/>
        <v>0</v>
      </c>
      <c r="AK43" s="26"/>
      <c r="AL43" s="71">
        <f t="shared" si="13"/>
        <v>0</v>
      </c>
      <c r="AM43" s="26"/>
      <c r="AN43" s="71">
        <f t="shared" si="14"/>
        <v>0</v>
      </c>
      <c r="AO43" s="27">
        <f t="shared" si="15"/>
        <v>136</v>
      </c>
      <c r="AP43" s="27">
        <f t="shared" si="16"/>
        <v>9</v>
      </c>
      <c r="AQ43" s="46">
        <v>1</v>
      </c>
      <c r="AR43" s="46">
        <v>0</v>
      </c>
      <c r="AS43" s="46">
        <v>10</v>
      </c>
      <c r="AT43" s="28">
        <f t="shared" si="17"/>
        <v>11</v>
      </c>
      <c r="AU43" s="80">
        <f t="shared" si="18"/>
        <v>1</v>
      </c>
      <c r="AV43" s="80">
        <f t="shared" si="19"/>
        <v>1</v>
      </c>
      <c r="AW43" s="81">
        <f t="shared" si="23"/>
        <v>11</v>
      </c>
      <c r="AX43" s="28">
        <f t="shared" si="20"/>
        <v>13</v>
      </c>
      <c r="AY43" s="82">
        <f t="shared" si="24"/>
        <v>0</v>
      </c>
      <c r="AZ43" s="82">
        <f t="shared" si="24"/>
        <v>-1</v>
      </c>
      <c r="BA43" s="82">
        <f t="shared" si="24"/>
        <v>-1</v>
      </c>
      <c r="BB43" s="28">
        <f t="shared" si="24"/>
        <v>-2</v>
      </c>
      <c r="BC43" s="33">
        <f t="shared" si="22"/>
        <v>-15.384615384615385</v>
      </c>
      <c r="BD43" s="157"/>
      <c r="BE43" s="158"/>
      <c r="BF43" s="158"/>
      <c r="BG43" s="17"/>
      <c r="BH43" s="22"/>
      <c r="BI43" s="99"/>
      <c r="BJ43" s="99"/>
      <c r="BK43" s="99"/>
      <c r="BL43" s="102"/>
      <c r="BM43" s="102"/>
      <c r="BN43" s="102"/>
      <c r="BO43" s="67"/>
      <c r="BP43" s="92"/>
    </row>
    <row r="44" spans="1:68" s="16" customFormat="1" ht="24" x14ac:dyDescent="0.55000000000000004">
      <c r="A44" s="67">
        <v>40</v>
      </c>
      <c r="B44" s="139" t="s">
        <v>267</v>
      </c>
      <c r="C44" s="72" t="s">
        <v>70</v>
      </c>
      <c r="D44" s="72" t="s">
        <v>67</v>
      </c>
      <c r="E44" s="72" t="s">
        <v>43</v>
      </c>
      <c r="F44" s="68" t="s">
        <v>134</v>
      </c>
      <c r="G44" s="69" t="s">
        <v>44</v>
      </c>
      <c r="H44" s="73">
        <v>24</v>
      </c>
      <c r="I44" s="69" t="s">
        <v>59</v>
      </c>
      <c r="J44" s="251" t="s">
        <v>38</v>
      </c>
      <c r="K44" s="140">
        <v>0</v>
      </c>
      <c r="L44" s="23">
        <f t="shared" si="0"/>
        <v>0</v>
      </c>
      <c r="M44" s="140">
        <v>13</v>
      </c>
      <c r="N44" s="23">
        <f t="shared" si="1"/>
        <v>1</v>
      </c>
      <c r="O44" s="140">
        <v>20</v>
      </c>
      <c r="P44" s="23">
        <f t="shared" si="2"/>
        <v>1</v>
      </c>
      <c r="Q44" s="140">
        <v>12</v>
      </c>
      <c r="R44" s="78">
        <f t="shared" si="3"/>
        <v>1</v>
      </c>
      <c r="S44" s="140">
        <v>16</v>
      </c>
      <c r="T44" s="78">
        <f t="shared" si="4"/>
        <v>1</v>
      </c>
      <c r="U44" s="140">
        <v>20</v>
      </c>
      <c r="V44" s="78">
        <f t="shared" si="5"/>
        <v>1</v>
      </c>
      <c r="W44" s="140">
        <v>13</v>
      </c>
      <c r="X44" s="78">
        <f t="shared" si="6"/>
        <v>1</v>
      </c>
      <c r="Y44" s="140">
        <v>20</v>
      </c>
      <c r="Z44" s="78">
        <f t="shared" si="7"/>
        <v>1</v>
      </c>
      <c r="AA44" s="140">
        <v>15</v>
      </c>
      <c r="AB44" s="78">
        <f t="shared" si="8"/>
        <v>1</v>
      </c>
      <c r="AC44" s="140">
        <v>0</v>
      </c>
      <c r="AD44" s="25">
        <f t="shared" si="9"/>
        <v>0</v>
      </c>
      <c r="AE44" s="140">
        <v>0</v>
      </c>
      <c r="AF44" s="25">
        <f t="shared" si="10"/>
        <v>0</v>
      </c>
      <c r="AG44" s="140">
        <v>0</v>
      </c>
      <c r="AH44" s="25">
        <f t="shared" si="11"/>
        <v>0</v>
      </c>
      <c r="AI44" s="26"/>
      <c r="AJ44" s="71">
        <f t="shared" si="12"/>
        <v>0</v>
      </c>
      <c r="AK44" s="26"/>
      <c r="AL44" s="71">
        <f t="shared" si="13"/>
        <v>0</v>
      </c>
      <c r="AM44" s="26"/>
      <c r="AN44" s="71">
        <f t="shared" si="14"/>
        <v>0</v>
      </c>
      <c r="AO44" s="27">
        <f t="shared" si="15"/>
        <v>129</v>
      </c>
      <c r="AP44" s="27">
        <f t="shared" si="16"/>
        <v>8</v>
      </c>
      <c r="AQ44" s="46">
        <v>1</v>
      </c>
      <c r="AR44" s="46">
        <v>0</v>
      </c>
      <c r="AS44" s="46">
        <v>7</v>
      </c>
      <c r="AT44" s="28">
        <f t="shared" si="17"/>
        <v>8</v>
      </c>
      <c r="AU44" s="80">
        <f t="shared" si="18"/>
        <v>1</v>
      </c>
      <c r="AV44" s="80">
        <f t="shared" si="19"/>
        <v>1</v>
      </c>
      <c r="AW44" s="81">
        <f t="shared" si="23"/>
        <v>10</v>
      </c>
      <c r="AX44" s="28">
        <f t="shared" si="20"/>
        <v>12</v>
      </c>
      <c r="AY44" s="82">
        <f t="shared" si="24"/>
        <v>0</v>
      </c>
      <c r="AZ44" s="82">
        <f t="shared" si="24"/>
        <v>-1</v>
      </c>
      <c r="BA44" s="82">
        <f t="shared" si="24"/>
        <v>-3</v>
      </c>
      <c r="BB44" s="28">
        <f t="shared" si="24"/>
        <v>-4</v>
      </c>
      <c r="BC44" s="33">
        <f t="shared" si="22"/>
        <v>-33.333333333333329</v>
      </c>
      <c r="BD44" s="157"/>
      <c r="BE44" s="158"/>
      <c r="BF44" s="158">
        <v>1</v>
      </c>
      <c r="BG44" s="17"/>
      <c r="BH44" s="22"/>
      <c r="BI44" s="99"/>
      <c r="BJ44" s="99"/>
      <c r="BK44" s="99"/>
      <c r="BL44" s="102"/>
      <c r="BM44" s="102"/>
      <c r="BN44" s="102"/>
      <c r="BO44" s="67"/>
      <c r="BP44" s="92"/>
    </row>
    <row r="45" spans="1:68" s="16" customFormat="1" ht="24" x14ac:dyDescent="0.55000000000000004">
      <c r="A45" s="67">
        <v>41</v>
      </c>
      <c r="B45" s="139" t="s">
        <v>268</v>
      </c>
      <c r="C45" s="68" t="s">
        <v>71</v>
      </c>
      <c r="D45" s="68" t="s">
        <v>67</v>
      </c>
      <c r="E45" s="68" t="s">
        <v>43</v>
      </c>
      <c r="F45" s="68" t="s">
        <v>135</v>
      </c>
      <c r="G45" s="69" t="s">
        <v>52</v>
      </c>
      <c r="H45" s="69">
        <v>33</v>
      </c>
      <c r="I45" s="69" t="s">
        <v>59</v>
      </c>
      <c r="J45" s="226" t="s">
        <v>40</v>
      </c>
      <c r="K45" s="140">
        <v>2</v>
      </c>
      <c r="L45" s="23">
        <f t="shared" si="0"/>
        <v>1</v>
      </c>
      <c r="M45" s="140">
        <v>1</v>
      </c>
      <c r="N45" s="23">
        <f t="shared" si="1"/>
        <v>1</v>
      </c>
      <c r="O45" s="140">
        <v>2</v>
      </c>
      <c r="P45" s="23">
        <f t="shared" si="2"/>
        <v>1</v>
      </c>
      <c r="Q45" s="140">
        <v>1</v>
      </c>
      <c r="R45" s="78">
        <f t="shared" si="3"/>
        <v>1</v>
      </c>
      <c r="S45" s="140">
        <v>3</v>
      </c>
      <c r="T45" s="78">
        <f t="shared" si="4"/>
        <v>1</v>
      </c>
      <c r="U45" s="140">
        <v>4</v>
      </c>
      <c r="V45" s="78">
        <f t="shared" si="5"/>
        <v>1</v>
      </c>
      <c r="W45" s="140">
        <v>1</v>
      </c>
      <c r="X45" s="78">
        <f t="shared" si="6"/>
        <v>1</v>
      </c>
      <c r="Y45" s="140">
        <v>3</v>
      </c>
      <c r="Z45" s="78">
        <f t="shared" si="7"/>
        <v>1</v>
      </c>
      <c r="AA45" s="140">
        <v>9</v>
      </c>
      <c r="AB45" s="78">
        <f t="shared" si="8"/>
        <v>1</v>
      </c>
      <c r="AC45" s="140">
        <v>13</v>
      </c>
      <c r="AD45" s="25">
        <f t="shared" si="9"/>
        <v>1</v>
      </c>
      <c r="AE45" s="140">
        <v>11</v>
      </c>
      <c r="AF45" s="25">
        <f t="shared" si="10"/>
        <v>1</v>
      </c>
      <c r="AG45" s="140">
        <v>10</v>
      </c>
      <c r="AH45" s="25">
        <f t="shared" si="11"/>
        <v>1</v>
      </c>
      <c r="AI45" s="26"/>
      <c r="AJ45" s="71">
        <f t="shared" si="12"/>
        <v>0</v>
      </c>
      <c r="AK45" s="26"/>
      <c r="AL45" s="71">
        <f t="shared" si="13"/>
        <v>0</v>
      </c>
      <c r="AM45" s="26"/>
      <c r="AN45" s="71">
        <f t="shared" si="14"/>
        <v>0</v>
      </c>
      <c r="AO45" s="27">
        <f t="shared" si="15"/>
        <v>60</v>
      </c>
      <c r="AP45" s="27">
        <f t="shared" si="16"/>
        <v>12</v>
      </c>
      <c r="AQ45" s="142">
        <v>1</v>
      </c>
      <c r="AR45" s="142">
        <v>0</v>
      </c>
      <c r="AS45" s="142">
        <v>7</v>
      </c>
      <c r="AT45" s="28">
        <f t="shared" si="17"/>
        <v>8</v>
      </c>
      <c r="AU45" s="80">
        <f t="shared" si="18"/>
        <v>1</v>
      </c>
      <c r="AV45" s="80">
        <f t="shared" si="19"/>
        <v>0</v>
      </c>
      <c r="AW45" s="81">
        <v>9</v>
      </c>
      <c r="AX45" s="28">
        <f t="shared" si="20"/>
        <v>10</v>
      </c>
      <c r="AY45" s="82">
        <f t="shared" si="24"/>
        <v>0</v>
      </c>
      <c r="AZ45" s="82">
        <f t="shared" si="24"/>
        <v>0</v>
      </c>
      <c r="BA45" s="82">
        <f t="shared" si="24"/>
        <v>-2</v>
      </c>
      <c r="BB45" s="28">
        <f t="shared" si="24"/>
        <v>-2</v>
      </c>
      <c r="BC45" s="33">
        <f t="shared" si="22"/>
        <v>-20</v>
      </c>
      <c r="BD45" s="157"/>
      <c r="BE45" s="157"/>
      <c r="BF45" s="157"/>
      <c r="BG45" s="34"/>
      <c r="BH45" s="35"/>
      <c r="BI45" s="99"/>
      <c r="BJ45" s="99"/>
      <c r="BK45" s="99"/>
      <c r="BL45" s="102"/>
      <c r="BM45" s="102"/>
      <c r="BN45" s="102"/>
      <c r="BO45" s="67"/>
      <c r="BP45" s="92"/>
    </row>
    <row r="46" spans="1:68" s="16" customFormat="1" ht="24" x14ac:dyDescent="0.55000000000000004">
      <c r="A46" s="67">
        <v>42</v>
      </c>
      <c r="B46" s="139" t="s">
        <v>269</v>
      </c>
      <c r="C46" s="72" t="s">
        <v>72</v>
      </c>
      <c r="D46" s="72" t="s">
        <v>67</v>
      </c>
      <c r="E46" s="72" t="s">
        <v>43</v>
      </c>
      <c r="F46" s="68" t="s">
        <v>136</v>
      </c>
      <c r="G46" s="69" t="s">
        <v>44</v>
      </c>
      <c r="H46" s="73">
        <v>38</v>
      </c>
      <c r="I46" s="73" t="s">
        <v>47</v>
      </c>
      <c r="J46" s="221" t="s">
        <v>38</v>
      </c>
      <c r="K46" s="140">
        <v>0</v>
      </c>
      <c r="L46" s="23">
        <f t="shared" si="0"/>
        <v>0</v>
      </c>
      <c r="M46" s="140">
        <v>26</v>
      </c>
      <c r="N46" s="23">
        <f t="shared" si="1"/>
        <v>1</v>
      </c>
      <c r="O46" s="140">
        <v>35</v>
      </c>
      <c r="P46" s="23">
        <f t="shared" si="2"/>
        <v>1</v>
      </c>
      <c r="Q46" s="140">
        <v>23</v>
      </c>
      <c r="R46" s="78">
        <f t="shared" si="3"/>
        <v>1</v>
      </c>
      <c r="S46" s="140">
        <v>23</v>
      </c>
      <c r="T46" s="78">
        <f t="shared" si="4"/>
        <v>1</v>
      </c>
      <c r="U46" s="140">
        <v>22</v>
      </c>
      <c r="V46" s="78">
        <f t="shared" si="5"/>
        <v>1</v>
      </c>
      <c r="W46" s="140">
        <v>19</v>
      </c>
      <c r="X46" s="78">
        <f t="shared" si="6"/>
        <v>1</v>
      </c>
      <c r="Y46" s="140">
        <v>18</v>
      </c>
      <c r="Z46" s="78">
        <f t="shared" si="7"/>
        <v>1</v>
      </c>
      <c r="AA46" s="140">
        <v>18</v>
      </c>
      <c r="AB46" s="78">
        <f t="shared" si="8"/>
        <v>1</v>
      </c>
      <c r="AC46" s="140">
        <v>0</v>
      </c>
      <c r="AD46" s="25">
        <f t="shared" si="9"/>
        <v>0</v>
      </c>
      <c r="AE46" s="140">
        <v>0</v>
      </c>
      <c r="AF46" s="25">
        <f t="shared" si="10"/>
        <v>0</v>
      </c>
      <c r="AG46" s="140">
        <v>0</v>
      </c>
      <c r="AH46" s="25">
        <f t="shared" si="11"/>
        <v>0</v>
      </c>
      <c r="AI46" s="26"/>
      <c r="AJ46" s="71">
        <f t="shared" si="12"/>
        <v>0</v>
      </c>
      <c r="AK46" s="26"/>
      <c r="AL46" s="71">
        <f t="shared" si="13"/>
        <v>0</v>
      </c>
      <c r="AM46" s="26"/>
      <c r="AN46" s="71">
        <f t="shared" si="14"/>
        <v>0</v>
      </c>
      <c r="AO46" s="27">
        <f t="shared" si="15"/>
        <v>184</v>
      </c>
      <c r="AP46" s="27">
        <f t="shared" si="16"/>
        <v>8</v>
      </c>
      <c r="AQ46" s="46">
        <v>1</v>
      </c>
      <c r="AR46" s="46">
        <v>0</v>
      </c>
      <c r="AS46" s="46">
        <v>10</v>
      </c>
      <c r="AT46" s="28">
        <f t="shared" si="17"/>
        <v>11</v>
      </c>
      <c r="AU46" s="80">
        <f t="shared" si="18"/>
        <v>1</v>
      </c>
      <c r="AV46" s="80">
        <f t="shared" si="19"/>
        <v>1</v>
      </c>
      <c r="AW46" s="81">
        <f t="shared" si="23"/>
        <v>10</v>
      </c>
      <c r="AX46" s="28">
        <f t="shared" si="20"/>
        <v>12</v>
      </c>
      <c r="AY46" s="82">
        <f t="shared" si="24"/>
        <v>0</v>
      </c>
      <c r="AZ46" s="82">
        <f t="shared" si="24"/>
        <v>-1</v>
      </c>
      <c r="BA46" s="82">
        <f t="shared" si="24"/>
        <v>0</v>
      </c>
      <c r="BB46" s="28">
        <f t="shared" si="24"/>
        <v>-1</v>
      </c>
      <c r="BC46" s="33">
        <f t="shared" si="22"/>
        <v>-8.3333333333333321</v>
      </c>
      <c r="BD46" s="157"/>
      <c r="BE46" s="158">
        <v>1</v>
      </c>
      <c r="BF46" s="158"/>
      <c r="BG46" s="17"/>
      <c r="BH46" s="22"/>
      <c r="BI46" s="99"/>
      <c r="BJ46" s="99"/>
      <c r="BK46" s="99"/>
      <c r="BL46" s="102"/>
      <c r="BM46" s="102"/>
      <c r="BN46" s="102"/>
      <c r="BO46" s="67"/>
      <c r="BP46" s="92"/>
    </row>
    <row r="47" spans="1:68" s="16" customFormat="1" ht="24" x14ac:dyDescent="0.55000000000000004">
      <c r="A47" s="17">
        <v>43</v>
      </c>
      <c r="B47" s="139" t="s">
        <v>270</v>
      </c>
      <c r="C47" s="68" t="s">
        <v>71</v>
      </c>
      <c r="D47" s="68" t="s">
        <v>67</v>
      </c>
      <c r="E47" s="68" t="s">
        <v>43</v>
      </c>
      <c r="F47" s="68" t="s">
        <v>137</v>
      </c>
      <c r="G47" s="69" t="s">
        <v>52</v>
      </c>
      <c r="H47" s="69">
        <v>35</v>
      </c>
      <c r="I47" s="73" t="s">
        <v>47</v>
      </c>
      <c r="J47" s="221" t="s">
        <v>38</v>
      </c>
      <c r="K47" s="140">
        <v>0</v>
      </c>
      <c r="L47" s="23">
        <f t="shared" si="0"/>
        <v>0</v>
      </c>
      <c r="M47" s="140">
        <v>1</v>
      </c>
      <c r="N47" s="23">
        <f t="shared" si="1"/>
        <v>1</v>
      </c>
      <c r="O47" s="140">
        <v>2</v>
      </c>
      <c r="P47" s="23">
        <f t="shared" si="2"/>
        <v>1</v>
      </c>
      <c r="Q47" s="140">
        <v>8</v>
      </c>
      <c r="R47" s="78">
        <f t="shared" si="3"/>
        <v>1</v>
      </c>
      <c r="S47" s="140">
        <v>12</v>
      </c>
      <c r="T47" s="78">
        <f t="shared" si="4"/>
        <v>1</v>
      </c>
      <c r="U47" s="140">
        <v>15</v>
      </c>
      <c r="V47" s="78">
        <f t="shared" si="5"/>
        <v>1</v>
      </c>
      <c r="W47" s="140">
        <v>9</v>
      </c>
      <c r="X47" s="78">
        <f t="shared" si="6"/>
        <v>1</v>
      </c>
      <c r="Y47" s="140">
        <v>11</v>
      </c>
      <c r="Z47" s="78">
        <f t="shared" si="7"/>
        <v>1</v>
      </c>
      <c r="AA47" s="140">
        <v>10</v>
      </c>
      <c r="AB47" s="78">
        <f t="shared" si="8"/>
        <v>1</v>
      </c>
      <c r="AC47" s="140">
        <v>0</v>
      </c>
      <c r="AD47" s="25">
        <f t="shared" si="9"/>
        <v>0</v>
      </c>
      <c r="AE47" s="140">
        <v>0</v>
      </c>
      <c r="AF47" s="25">
        <f t="shared" si="10"/>
        <v>0</v>
      </c>
      <c r="AG47" s="140">
        <v>0</v>
      </c>
      <c r="AH47" s="25">
        <f t="shared" si="11"/>
        <v>0</v>
      </c>
      <c r="AI47" s="26"/>
      <c r="AJ47" s="71">
        <f t="shared" si="12"/>
        <v>0</v>
      </c>
      <c r="AK47" s="26"/>
      <c r="AL47" s="71">
        <f t="shared" si="13"/>
        <v>0</v>
      </c>
      <c r="AM47" s="26"/>
      <c r="AN47" s="71">
        <f t="shared" si="14"/>
        <v>0</v>
      </c>
      <c r="AO47" s="27">
        <f t="shared" si="15"/>
        <v>68</v>
      </c>
      <c r="AP47" s="27">
        <f t="shared" si="16"/>
        <v>8</v>
      </c>
      <c r="AQ47" s="46">
        <v>1</v>
      </c>
      <c r="AR47" s="46">
        <v>0</v>
      </c>
      <c r="AS47" s="46">
        <v>6</v>
      </c>
      <c r="AT47" s="28">
        <f t="shared" si="17"/>
        <v>7</v>
      </c>
      <c r="AU47" s="80">
        <f t="shared" si="18"/>
        <v>1</v>
      </c>
      <c r="AV47" s="80">
        <f t="shared" si="19"/>
        <v>0</v>
      </c>
      <c r="AW47" s="81">
        <f t="shared" si="23"/>
        <v>6</v>
      </c>
      <c r="AX47" s="28">
        <f t="shared" si="20"/>
        <v>7</v>
      </c>
      <c r="AY47" s="82">
        <f t="shared" si="24"/>
        <v>0</v>
      </c>
      <c r="AZ47" s="82">
        <f t="shared" si="24"/>
        <v>0</v>
      </c>
      <c r="BA47" s="82">
        <f t="shared" si="24"/>
        <v>0</v>
      </c>
      <c r="BB47" s="28">
        <f t="shared" si="24"/>
        <v>0</v>
      </c>
      <c r="BC47" s="33">
        <f t="shared" si="22"/>
        <v>0</v>
      </c>
      <c r="BD47" s="157"/>
      <c r="BE47" s="158"/>
      <c r="BF47" s="158"/>
      <c r="BG47" s="17"/>
      <c r="BH47" s="22"/>
      <c r="BI47" s="99"/>
      <c r="BJ47" s="99"/>
      <c r="BK47" s="99"/>
      <c r="BL47" s="102"/>
      <c r="BM47" s="102"/>
      <c r="BN47" s="102"/>
      <c r="BO47" s="67"/>
      <c r="BP47" s="92"/>
    </row>
    <row r="48" spans="1:68" s="16" customFormat="1" ht="24" x14ac:dyDescent="0.55000000000000004">
      <c r="A48" s="17">
        <v>44</v>
      </c>
      <c r="B48" s="139" t="s">
        <v>271</v>
      </c>
      <c r="C48" s="72" t="s">
        <v>73</v>
      </c>
      <c r="D48" s="72" t="s">
        <v>67</v>
      </c>
      <c r="E48" s="72" t="s">
        <v>43</v>
      </c>
      <c r="F48" s="68" t="s">
        <v>138</v>
      </c>
      <c r="G48" s="69" t="s">
        <v>44</v>
      </c>
      <c r="H48" s="73">
        <v>27</v>
      </c>
      <c r="I48" s="73" t="s">
        <v>47</v>
      </c>
      <c r="J48" s="221" t="s">
        <v>38</v>
      </c>
      <c r="K48" s="140">
        <v>0</v>
      </c>
      <c r="L48" s="23">
        <f t="shared" si="0"/>
        <v>0</v>
      </c>
      <c r="M48" s="140">
        <v>18</v>
      </c>
      <c r="N48" s="23">
        <f t="shared" si="1"/>
        <v>1</v>
      </c>
      <c r="O48" s="140">
        <v>18</v>
      </c>
      <c r="P48" s="23">
        <f t="shared" si="2"/>
        <v>1</v>
      </c>
      <c r="Q48" s="140">
        <v>10</v>
      </c>
      <c r="R48" s="78">
        <f t="shared" si="3"/>
        <v>1</v>
      </c>
      <c r="S48" s="140">
        <v>13</v>
      </c>
      <c r="T48" s="78">
        <f t="shared" si="4"/>
        <v>1</v>
      </c>
      <c r="U48" s="140">
        <v>17</v>
      </c>
      <c r="V48" s="78">
        <f t="shared" si="5"/>
        <v>1</v>
      </c>
      <c r="W48" s="140">
        <v>11</v>
      </c>
      <c r="X48" s="78">
        <f t="shared" si="6"/>
        <v>1</v>
      </c>
      <c r="Y48" s="140">
        <v>11</v>
      </c>
      <c r="Z48" s="78">
        <f t="shared" si="7"/>
        <v>1</v>
      </c>
      <c r="AA48" s="140">
        <v>12</v>
      </c>
      <c r="AB48" s="78">
        <f t="shared" si="8"/>
        <v>1</v>
      </c>
      <c r="AC48" s="140">
        <v>0</v>
      </c>
      <c r="AD48" s="25">
        <f t="shared" si="9"/>
        <v>0</v>
      </c>
      <c r="AE48" s="140">
        <v>0</v>
      </c>
      <c r="AF48" s="25">
        <f t="shared" si="10"/>
        <v>0</v>
      </c>
      <c r="AG48" s="140">
        <v>0</v>
      </c>
      <c r="AH48" s="25">
        <f t="shared" si="11"/>
        <v>0</v>
      </c>
      <c r="AI48" s="26"/>
      <c r="AJ48" s="71">
        <f t="shared" si="12"/>
        <v>0</v>
      </c>
      <c r="AK48" s="26"/>
      <c r="AL48" s="71">
        <f t="shared" si="13"/>
        <v>0</v>
      </c>
      <c r="AM48" s="26"/>
      <c r="AN48" s="71">
        <f t="shared" si="14"/>
        <v>0</v>
      </c>
      <c r="AO48" s="27">
        <f t="shared" si="15"/>
        <v>110</v>
      </c>
      <c r="AP48" s="27">
        <f t="shared" si="16"/>
        <v>8</v>
      </c>
      <c r="AQ48" s="46">
        <v>1</v>
      </c>
      <c r="AR48" s="46">
        <v>0</v>
      </c>
      <c r="AS48" s="46">
        <v>7</v>
      </c>
      <c r="AT48" s="28">
        <f t="shared" si="17"/>
        <v>8</v>
      </c>
      <c r="AU48" s="80">
        <f t="shared" si="18"/>
        <v>1</v>
      </c>
      <c r="AV48" s="80">
        <f t="shared" si="19"/>
        <v>0</v>
      </c>
      <c r="AW48" s="81">
        <f t="shared" si="23"/>
        <v>8</v>
      </c>
      <c r="AX48" s="28">
        <f t="shared" si="20"/>
        <v>9</v>
      </c>
      <c r="AY48" s="82">
        <f t="shared" si="24"/>
        <v>0</v>
      </c>
      <c r="AZ48" s="82">
        <f t="shared" si="24"/>
        <v>0</v>
      </c>
      <c r="BA48" s="82">
        <f t="shared" si="24"/>
        <v>-1</v>
      </c>
      <c r="BB48" s="28">
        <f t="shared" si="24"/>
        <v>-1</v>
      </c>
      <c r="BC48" s="33">
        <f t="shared" si="22"/>
        <v>-11.111111111111111</v>
      </c>
      <c r="BD48" s="157"/>
      <c r="BE48" s="158"/>
      <c r="BF48" s="158">
        <v>1</v>
      </c>
      <c r="BG48" s="17"/>
      <c r="BH48" s="22"/>
      <c r="BI48" s="99"/>
      <c r="BJ48" s="99"/>
      <c r="BK48" s="99"/>
      <c r="BL48" s="102"/>
      <c r="BM48" s="102"/>
      <c r="BN48" s="102"/>
      <c r="BO48" s="67"/>
      <c r="BP48" s="92"/>
    </row>
    <row r="49" spans="1:68" s="16" customFormat="1" ht="24" x14ac:dyDescent="0.55000000000000004">
      <c r="A49" s="17">
        <v>45</v>
      </c>
      <c r="B49" s="139" t="s">
        <v>272</v>
      </c>
      <c r="C49" s="68" t="s">
        <v>74</v>
      </c>
      <c r="D49" s="68" t="s">
        <v>67</v>
      </c>
      <c r="E49" s="68" t="s">
        <v>43</v>
      </c>
      <c r="F49" s="68" t="s">
        <v>139</v>
      </c>
      <c r="G49" s="69" t="s">
        <v>44</v>
      </c>
      <c r="H49" s="69">
        <v>45</v>
      </c>
      <c r="I49" s="73" t="s">
        <v>47</v>
      </c>
      <c r="J49" s="221" t="s">
        <v>38</v>
      </c>
      <c r="K49" s="140">
        <v>6</v>
      </c>
      <c r="L49" s="23">
        <f t="shared" si="0"/>
        <v>1</v>
      </c>
      <c r="M49" s="140">
        <v>12</v>
      </c>
      <c r="N49" s="23">
        <f t="shared" si="1"/>
        <v>1</v>
      </c>
      <c r="O49" s="140">
        <v>9</v>
      </c>
      <c r="P49" s="23">
        <f t="shared" si="2"/>
        <v>1</v>
      </c>
      <c r="Q49" s="140">
        <v>12</v>
      </c>
      <c r="R49" s="78">
        <f t="shared" si="3"/>
        <v>1</v>
      </c>
      <c r="S49" s="140">
        <v>15</v>
      </c>
      <c r="T49" s="78">
        <f t="shared" si="4"/>
        <v>1</v>
      </c>
      <c r="U49" s="140">
        <v>8</v>
      </c>
      <c r="V49" s="78">
        <f t="shared" si="5"/>
        <v>1</v>
      </c>
      <c r="W49" s="140">
        <v>18</v>
      </c>
      <c r="X49" s="78">
        <f t="shared" si="6"/>
        <v>1</v>
      </c>
      <c r="Y49" s="140">
        <v>10</v>
      </c>
      <c r="Z49" s="78">
        <f t="shared" si="7"/>
        <v>1</v>
      </c>
      <c r="AA49" s="140">
        <v>13</v>
      </c>
      <c r="AB49" s="78">
        <f t="shared" si="8"/>
        <v>1</v>
      </c>
      <c r="AC49" s="140">
        <v>0</v>
      </c>
      <c r="AD49" s="25">
        <f t="shared" si="9"/>
        <v>0</v>
      </c>
      <c r="AE49" s="140">
        <v>0</v>
      </c>
      <c r="AF49" s="25">
        <f t="shared" si="10"/>
        <v>0</v>
      </c>
      <c r="AG49" s="140">
        <v>0</v>
      </c>
      <c r="AH49" s="25">
        <f t="shared" si="11"/>
        <v>0</v>
      </c>
      <c r="AI49" s="26"/>
      <c r="AJ49" s="71">
        <f t="shared" si="12"/>
        <v>0</v>
      </c>
      <c r="AK49" s="26"/>
      <c r="AL49" s="71">
        <f t="shared" si="13"/>
        <v>0</v>
      </c>
      <c r="AM49" s="26"/>
      <c r="AN49" s="71">
        <f t="shared" si="14"/>
        <v>0</v>
      </c>
      <c r="AO49" s="27">
        <f t="shared" si="15"/>
        <v>103</v>
      </c>
      <c r="AP49" s="27">
        <f t="shared" si="16"/>
        <v>9</v>
      </c>
      <c r="AQ49" s="46">
        <v>1</v>
      </c>
      <c r="AR49" s="46">
        <v>0</v>
      </c>
      <c r="AS49" s="46">
        <v>5</v>
      </c>
      <c r="AT49" s="28">
        <f t="shared" si="17"/>
        <v>6</v>
      </c>
      <c r="AU49" s="80">
        <f t="shared" si="18"/>
        <v>1</v>
      </c>
      <c r="AV49" s="80">
        <f t="shared" si="19"/>
        <v>0</v>
      </c>
      <c r="AW49" s="81">
        <f t="shared" si="23"/>
        <v>8</v>
      </c>
      <c r="AX49" s="28">
        <f t="shared" si="20"/>
        <v>9</v>
      </c>
      <c r="AY49" s="82">
        <f t="shared" si="24"/>
        <v>0</v>
      </c>
      <c r="AZ49" s="82">
        <f t="shared" si="24"/>
        <v>0</v>
      </c>
      <c r="BA49" s="82">
        <f t="shared" si="24"/>
        <v>-3</v>
      </c>
      <c r="BB49" s="28">
        <f t="shared" si="24"/>
        <v>-3</v>
      </c>
      <c r="BC49" s="33">
        <f t="shared" si="22"/>
        <v>-33.333333333333329</v>
      </c>
      <c r="BD49" s="157">
        <v>1</v>
      </c>
      <c r="BE49" s="158"/>
      <c r="BF49" s="158"/>
      <c r="BG49" s="34"/>
      <c r="BH49" s="35"/>
      <c r="BI49" s="99"/>
      <c r="BJ49" s="99"/>
      <c r="BK49" s="99"/>
      <c r="BL49" s="102"/>
      <c r="BM49" s="102"/>
      <c r="BN49" s="102"/>
      <c r="BO49" s="67"/>
      <c r="BP49" s="92"/>
    </row>
    <row r="50" spans="1:68" s="16" customFormat="1" ht="24" x14ac:dyDescent="0.55000000000000004">
      <c r="A50" s="74">
        <v>46</v>
      </c>
      <c r="B50" s="139" t="s">
        <v>273</v>
      </c>
      <c r="C50" s="75" t="s">
        <v>74</v>
      </c>
      <c r="D50" s="75" t="s">
        <v>67</v>
      </c>
      <c r="E50" s="75" t="s">
        <v>43</v>
      </c>
      <c r="F50" s="75" t="s">
        <v>140</v>
      </c>
      <c r="G50" s="76" t="s">
        <v>44</v>
      </c>
      <c r="H50" s="76">
        <v>32</v>
      </c>
      <c r="I50" s="116" t="s">
        <v>47</v>
      </c>
      <c r="J50" s="221" t="s">
        <v>38</v>
      </c>
      <c r="K50" s="140">
        <v>0</v>
      </c>
      <c r="L50" s="38">
        <f t="shared" si="0"/>
        <v>0</v>
      </c>
      <c r="M50" s="140">
        <v>22</v>
      </c>
      <c r="N50" s="38">
        <f t="shared" si="1"/>
        <v>1</v>
      </c>
      <c r="O50" s="140">
        <v>14</v>
      </c>
      <c r="P50" s="38">
        <f t="shared" si="2"/>
        <v>1</v>
      </c>
      <c r="Q50" s="140">
        <v>13</v>
      </c>
      <c r="R50" s="79">
        <f t="shared" si="3"/>
        <v>1</v>
      </c>
      <c r="S50" s="140">
        <v>16</v>
      </c>
      <c r="T50" s="79">
        <f t="shared" si="4"/>
        <v>1</v>
      </c>
      <c r="U50" s="140">
        <v>19</v>
      </c>
      <c r="V50" s="79">
        <f t="shared" si="5"/>
        <v>1</v>
      </c>
      <c r="W50" s="140">
        <v>19</v>
      </c>
      <c r="X50" s="79">
        <f t="shared" si="6"/>
        <v>1</v>
      </c>
      <c r="Y50" s="140">
        <v>15</v>
      </c>
      <c r="Z50" s="79">
        <f t="shared" si="7"/>
        <v>1</v>
      </c>
      <c r="AA50" s="140">
        <v>17</v>
      </c>
      <c r="AB50" s="79">
        <f t="shared" si="8"/>
        <v>1</v>
      </c>
      <c r="AC50" s="140">
        <v>0</v>
      </c>
      <c r="AD50" s="39">
        <f t="shared" si="9"/>
        <v>0</v>
      </c>
      <c r="AE50" s="140">
        <v>0</v>
      </c>
      <c r="AF50" s="39">
        <f t="shared" si="10"/>
        <v>0</v>
      </c>
      <c r="AG50" s="140">
        <v>0</v>
      </c>
      <c r="AH50" s="39">
        <f t="shared" si="11"/>
        <v>0</v>
      </c>
      <c r="AI50" s="40"/>
      <c r="AJ50" s="117">
        <f t="shared" si="12"/>
        <v>0</v>
      </c>
      <c r="AK50" s="40"/>
      <c r="AL50" s="117">
        <f t="shared" si="13"/>
        <v>0</v>
      </c>
      <c r="AM50" s="40"/>
      <c r="AN50" s="117">
        <f t="shared" si="14"/>
        <v>0</v>
      </c>
      <c r="AO50" s="41">
        <f t="shared" si="15"/>
        <v>135</v>
      </c>
      <c r="AP50" s="41">
        <f t="shared" si="16"/>
        <v>8</v>
      </c>
      <c r="AQ50" s="46">
        <v>1</v>
      </c>
      <c r="AR50" s="46">
        <v>0</v>
      </c>
      <c r="AS50" s="46">
        <v>10</v>
      </c>
      <c r="AT50" s="42">
        <f t="shared" si="17"/>
        <v>11</v>
      </c>
      <c r="AU50" s="118">
        <f t="shared" si="18"/>
        <v>1</v>
      </c>
      <c r="AV50" s="118">
        <f t="shared" si="19"/>
        <v>1</v>
      </c>
      <c r="AW50" s="81">
        <f t="shared" si="23"/>
        <v>10</v>
      </c>
      <c r="AX50" s="42">
        <f t="shared" si="20"/>
        <v>12</v>
      </c>
      <c r="AY50" s="119">
        <f t="shared" si="24"/>
        <v>0</v>
      </c>
      <c r="AZ50" s="119">
        <f t="shared" si="24"/>
        <v>-1</v>
      </c>
      <c r="BA50" s="119">
        <f t="shared" si="24"/>
        <v>0</v>
      </c>
      <c r="BB50" s="42">
        <f t="shared" si="24"/>
        <v>-1</v>
      </c>
      <c r="BC50" s="43">
        <f t="shared" si="22"/>
        <v>-8.3333333333333321</v>
      </c>
      <c r="BD50" s="157"/>
      <c r="BE50" s="158"/>
      <c r="BF50" s="158">
        <v>1</v>
      </c>
      <c r="BG50" s="36"/>
      <c r="BH50" s="37"/>
      <c r="BI50" s="100"/>
      <c r="BJ50" s="100"/>
      <c r="BK50" s="100"/>
      <c r="BL50" s="103"/>
      <c r="BM50" s="103"/>
      <c r="BN50" s="103"/>
      <c r="BO50" s="74"/>
      <c r="BP50" s="93"/>
    </row>
    <row r="51" spans="1:68" s="16" customFormat="1" ht="24" x14ac:dyDescent="0.55000000000000004">
      <c r="A51" s="46">
        <v>47</v>
      </c>
      <c r="B51" s="139" t="s">
        <v>274</v>
      </c>
      <c r="C51" s="106" t="s">
        <v>75</v>
      </c>
      <c r="D51" s="106" t="s">
        <v>67</v>
      </c>
      <c r="E51" s="106" t="s">
        <v>43</v>
      </c>
      <c r="F51" s="106" t="s">
        <v>141</v>
      </c>
      <c r="G51" s="107" t="s">
        <v>52</v>
      </c>
      <c r="H51" s="107">
        <v>15</v>
      </c>
      <c r="I51" s="107" t="s">
        <v>47</v>
      </c>
      <c r="J51" s="221" t="s">
        <v>40</v>
      </c>
      <c r="K51" s="140">
        <v>0</v>
      </c>
      <c r="L51" s="48">
        <f t="shared" si="0"/>
        <v>0</v>
      </c>
      <c r="M51" s="140">
        <v>34</v>
      </c>
      <c r="N51" s="48">
        <f t="shared" si="1"/>
        <v>1</v>
      </c>
      <c r="O51" s="140">
        <v>40</v>
      </c>
      <c r="P51" s="48">
        <f t="shared" si="2"/>
        <v>2</v>
      </c>
      <c r="Q51" s="140">
        <v>40</v>
      </c>
      <c r="R51" s="109">
        <f t="shared" si="3"/>
        <v>2</v>
      </c>
      <c r="S51" s="140">
        <v>32</v>
      </c>
      <c r="T51" s="109">
        <f t="shared" si="4"/>
        <v>1</v>
      </c>
      <c r="U51" s="140">
        <v>42</v>
      </c>
      <c r="V51" s="109">
        <f t="shared" si="5"/>
        <v>2</v>
      </c>
      <c r="W51" s="140">
        <v>62</v>
      </c>
      <c r="X51" s="109">
        <f t="shared" si="6"/>
        <v>2</v>
      </c>
      <c r="Y51" s="140">
        <v>45</v>
      </c>
      <c r="Z51" s="109">
        <f t="shared" si="7"/>
        <v>2</v>
      </c>
      <c r="AA51" s="140">
        <v>45</v>
      </c>
      <c r="AB51" s="109">
        <f t="shared" si="8"/>
        <v>2</v>
      </c>
      <c r="AC51" s="140">
        <v>0</v>
      </c>
      <c r="AD51" s="49">
        <f t="shared" si="9"/>
        <v>0</v>
      </c>
      <c r="AE51" s="140">
        <v>0</v>
      </c>
      <c r="AF51" s="49">
        <f t="shared" si="10"/>
        <v>0</v>
      </c>
      <c r="AG51" s="140">
        <v>0</v>
      </c>
      <c r="AH51" s="49">
        <f t="shared" si="11"/>
        <v>0</v>
      </c>
      <c r="AI51" s="50"/>
      <c r="AJ51" s="110">
        <f t="shared" si="12"/>
        <v>0</v>
      </c>
      <c r="AK51" s="50"/>
      <c r="AL51" s="110">
        <f t="shared" si="13"/>
        <v>0</v>
      </c>
      <c r="AM51" s="50"/>
      <c r="AN51" s="110">
        <f t="shared" si="14"/>
        <v>0</v>
      </c>
      <c r="AO51" s="51">
        <f t="shared" si="15"/>
        <v>340</v>
      </c>
      <c r="AP51" s="51">
        <f t="shared" si="16"/>
        <v>14</v>
      </c>
      <c r="AQ51" s="46">
        <v>1</v>
      </c>
      <c r="AR51" s="46">
        <v>1</v>
      </c>
      <c r="AS51" s="46">
        <v>15</v>
      </c>
      <c r="AT51" s="52">
        <f t="shared" si="17"/>
        <v>17</v>
      </c>
      <c r="AU51" s="111">
        <f t="shared" si="18"/>
        <v>1</v>
      </c>
      <c r="AV51" s="111">
        <f t="shared" si="19"/>
        <v>1</v>
      </c>
      <c r="AW51" s="81">
        <f t="shared" si="23"/>
        <v>17</v>
      </c>
      <c r="AX51" s="52">
        <f t="shared" si="20"/>
        <v>19</v>
      </c>
      <c r="AY51" s="112">
        <f t="shared" si="24"/>
        <v>0</v>
      </c>
      <c r="AZ51" s="112">
        <f t="shared" si="24"/>
        <v>0</v>
      </c>
      <c r="BA51" s="112">
        <f t="shared" si="24"/>
        <v>-2</v>
      </c>
      <c r="BB51" s="52">
        <f t="shared" si="24"/>
        <v>-2</v>
      </c>
      <c r="BC51" s="53">
        <f t="shared" si="22"/>
        <v>-10.526315789473683</v>
      </c>
      <c r="BD51" s="157"/>
      <c r="BE51" s="158"/>
      <c r="BF51" s="158"/>
      <c r="BG51" s="44"/>
      <c r="BH51" s="45"/>
      <c r="BI51" s="113"/>
      <c r="BJ51" s="113"/>
      <c r="BK51" s="113"/>
      <c r="BL51" s="114"/>
      <c r="BM51" s="114"/>
      <c r="BN51" s="114"/>
      <c r="BO51" s="105"/>
      <c r="BP51" s="94"/>
    </row>
    <row r="52" spans="1:68" s="16" customFormat="1" ht="24" x14ac:dyDescent="0.55000000000000004">
      <c r="A52" s="67">
        <v>48</v>
      </c>
      <c r="B52" s="139" t="s">
        <v>275</v>
      </c>
      <c r="C52" s="68" t="s">
        <v>76</v>
      </c>
      <c r="D52" s="68" t="s">
        <v>67</v>
      </c>
      <c r="E52" s="68" t="s">
        <v>43</v>
      </c>
      <c r="F52" s="68" t="s">
        <v>142</v>
      </c>
      <c r="G52" s="69" t="s">
        <v>44</v>
      </c>
      <c r="H52" s="69">
        <v>25</v>
      </c>
      <c r="I52" s="69" t="s">
        <v>47</v>
      </c>
      <c r="J52" s="221" t="s">
        <v>38</v>
      </c>
      <c r="K52" s="140">
        <v>0</v>
      </c>
      <c r="L52" s="23">
        <f t="shared" si="0"/>
        <v>0</v>
      </c>
      <c r="M52" s="140">
        <v>5</v>
      </c>
      <c r="N52" s="23">
        <f t="shared" si="1"/>
        <v>1</v>
      </c>
      <c r="O52" s="140">
        <v>7</v>
      </c>
      <c r="P52" s="23">
        <f t="shared" si="2"/>
        <v>1</v>
      </c>
      <c r="Q52" s="140">
        <v>14</v>
      </c>
      <c r="R52" s="78">
        <f t="shared" si="3"/>
        <v>1</v>
      </c>
      <c r="S52" s="140">
        <v>6</v>
      </c>
      <c r="T52" s="78">
        <f t="shared" si="4"/>
        <v>1</v>
      </c>
      <c r="U52" s="140">
        <v>9</v>
      </c>
      <c r="V52" s="78">
        <f t="shared" si="5"/>
        <v>1</v>
      </c>
      <c r="W52" s="140">
        <v>8</v>
      </c>
      <c r="X52" s="78">
        <f t="shared" si="6"/>
        <v>1</v>
      </c>
      <c r="Y52" s="140">
        <v>9</v>
      </c>
      <c r="Z52" s="78">
        <f t="shared" si="7"/>
        <v>1</v>
      </c>
      <c r="AA52" s="140">
        <v>3</v>
      </c>
      <c r="AB52" s="78">
        <f t="shared" si="8"/>
        <v>1</v>
      </c>
      <c r="AC52" s="140">
        <v>0</v>
      </c>
      <c r="AD52" s="25">
        <f t="shared" si="9"/>
        <v>0</v>
      </c>
      <c r="AE52" s="140">
        <v>0</v>
      </c>
      <c r="AF52" s="25">
        <f t="shared" si="10"/>
        <v>0</v>
      </c>
      <c r="AG52" s="140">
        <v>0</v>
      </c>
      <c r="AH52" s="25">
        <f t="shared" si="11"/>
        <v>0</v>
      </c>
      <c r="AI52" s="26"/>
      <c r="AJ52" s="71">
        <f t="shared" si="12"/>
        <v>0</v>
      </c>
      <c r="AK52" s="26"/>
      <c r="AL52" s="71">
        <f t="shared" si="13"/>
        <v>0</v>
      </c>
      <c r="AM52" s="26"/>
      <c r="AN52" s="71">
        <f t="shared" si="14"/>
        <v>0</v>
      </c>
      <c r="AO52" s="27">
        <f t="shared" si="15"/>
        <v>61</v>
      </c>
      <c r="AP52" s="27">
        <f t="shared" si="16"/>
        <v>8</v>
      </c>
      <c r="AQ52" s="46">
        <v>1</v>
      </c>
      <c r="AR52" s="46">
        <v>0</v>
      </c>
      <c r="AS52" s="46">
        <v>3</v>
      </c>
      <c r="AT52" s="28">
        <f t="shared" si="17"/>
        <v>4</v>
      </c>
      <c r="AU52" s="80">
        <f t="shared" si="18"/>
        <v>1</v>
      </c>
      <c r="AV52" s="80">
        <f t="shared" si="19"/>
        <v>0</v>
      </c>
      <c r="AW52" s="81">
        <f t="shared" si="23"/>
        <v>6</v>
      </c>
      <c r="AX52" s="28">
        <f t="shared" si="20"/>
        <v>7</v>
      </c>
      <c r="AY52" s="82">
        <f t="shared" si="24"/>
        <v>0</v>
      </c>
      <c r="AZ52" s="82">
        <f t="shared" si="24"/>
        <v>0</v>
      </c>
      <c r="BA52" s="82">
        <f t="shared" si="24"/>
        <v>-3</v>
      </c>
      <c r="BB52" s="28">
        <f t="shared" si="24"/>
        <v>-3</v>
      </c>
      <c r="BC52" s="33">
        <f t="shared" si="22"/>
        <v>-42.857142857142854</v>
      </c>
      <c r="BD52" s="157">
        <v>1</v>
      </c>
      <c r="BE52" s="158"/>
      <c r="BF52" s="158"/>
      <c r="BG52" s="17"/>
      <c r="BH52" s="22"/>
      <c r="BI52" s="99"/>
      <c r="BJ52" s="99"/>
      <c r="BK52" s="99"/>
      <c r="BL52" s="102"/>
      <c r="BM52" s="102"/>
      <c r="BN52" s="102"/>
      <c r="BO52" s="67">
        <v>3</v>
      </c>
      <c r="BP52" s="92"/>
    </row>
    <row r="53" spans="1:68" s="16" customFormat="1" ht="24" x14ac:dyDescent="0.55000000000000004">
      <c r="A53" s="17">
        <v>49</v>
      </c>
      <c r="B53" s="139" t="s">
        <v>276</v>
      </c>
      <c r="C53" s="72" t="s">
        <v>77</v>
      </c>
      <c r="D53" s="72" t="s">
        <v>67</v>
      </c>
      <c r="E53" s="72" t="s">
        <v>43</v>
      </c>
      <c r="F53" s="68" t="s">
        <v>143</v>
      </c>
      <c r="G53" s="69" t="s">
        <v>44</v>
      </c>
      <c r="H53" s="73">
        <v>15</v>
      </c>
      <c r="I53" s="73" t="s">
        <v>47</v>
      </c>
      <c r="J53" s="221" t="s">
        <v>38</v>
      </c>
      <c r="K53" s="140">
        <v>0</v>
      </c>
      <c r="L53" s="23">
        <f t="shared" si="0"/>
        <v>0</v>
      </c>
      <c r="M53" s="140">
        <v>34</v>
      </c>
      <c r="N53" s="23">
        <f t="shared" si="1"/>
        <v>1</v>
      </c>
      <c r="O53" s="140">
        <v>32</v>
      </c>
      <c r="P53" s="23">
        <f t="shared" si="2"/>
        <v>1</v>
      </c>
      <c r="Q53" s="140">
        <v>35</v>
      </c>
      <c r="R53" s="78">
        <f t="shared" si="3"/>
        <v>1</v>
      </c>
      <c r="S53" s="140">
        <v>25</v>
      </c>
      <c r="T53" s="78">
        <f t="shared" si="4"/>
        <v>1</v>
      </c>
      <c r="U53" s="140">
        <v>29</v>
      </c>
      <c r="V53" s="78">
        <f t="shared" si="5"/>
        <v>1</v>
      </c>
      <c r="W53" s="140">
        <v>32</v>
      </c>
      <c r="X53" s="78">
        <f t="shared" si="6"/>
        <v>1</v>
      </c>
      <c r="Y53" s="140">
        <v>28</v>
      </c>
      <c r="Z53" s="78">
        <f t="shared" si="7"/>
        <v>1</v>
      </c>
      <c r="AA53" s="140">
        <v>24</v>
      </c>
      <c r="AB53" s="78">
        <f t="shared" si="8"/>
        <v>1</v>
      </c>
      <c r="AC53" s="140">
        <v>39</v>
      </c>
      <c r="AD53" s="25">
        <f t="shared" si="9"/>
        <v>1</v>
      </c>
      <c r="AE53" s="140">
        <v>41</v>
      </c>
      <c r="AF53" s="25">
        <f t="shared" si="10"/>
        <v>1</v>
      </c>
      <c r="AG53" s="140">
        <v>29</v>
      </c>
      <c r="AH53" s="25">
        <f t="shared" si="11"/>
        <v>1</v>
      </c>
      <c r="AI53" s="26"/>
      <c r="AJ53" s="71">
        <f t="shared" si="12"/>
        <v>0</v>
      </c>
      <c r="AK53" s="26"/>
      <c r="AL53" s="71">
        <f t="shared" si="13"/>
        <v>0</v>
      </c>
      <c r="AM53" s="26"/>
      <c r="AN53" s="71">
        <f t="shared" si="14"/>
        <v>0</v>
      </c>
      <c r="AO53" s="27">
        <f t="shared" si="15"/>
        <v>348</v>
      </c>
      <c r="AP53" s="27">
        <f t="shared" si="16"/>
        <v>11</v>
      </c>
      <c r="AQ53" s="144">
        <v>1</v>
      </c>
      <c r="AR53" s="144">
        <v>0</v>
      </c>
      <c r="AS53" s="144">
        <v>17</v>
      </c>
      <c r="AT53" s="28">
        <f t="shared" si="17"/>
        <v>18</v>
      </c>
      <c r="AU53" s="80">
        <f t="shared" si="18"/>
        <v>1</v>
      </c>
      <c r="AV53" s="80">
        <f t="shared" si="19"/>
        <v>1</v>
      </c>
      <c r="AW53" s="81">
        <f t="shared" si="23"/>
        <v>14</v>
      </c>
      <c r="AX53" s="28">
        <f t="shared" si="20"/>
        <v>16</v>
      </c>
      <c r="AY53" s="82">
        <f t="shared" si="24"/>
        <v>0</v>
      </c>
      <c r="AZ53" s="82">
        <f t="shared" si="24"/>
        <v>-1</v>
      </c>
      <c r="BA53" s="82">
        <f t="shared" si="24"/>
        <v>3</v>
      </c>
      <c r="BB53" s="28">
        <f t="shared" si="24"/>
        <v>2</v>
      </c>
      <c r="BC53" s="33">
        <f t="shared" si="22"/>
        <v>12.5</v>
      </c>
      <c r="BD53" s="157"/>
      <c r="BE53" s="158"/>
      <c r="BF53" s="158"/>
      <c r="BG53" s="34"/>
      <c r="BH53" s="35"/>
      <c r="BI53" s="99"/>
      <c r="BJ53" s="99"/>
      <c r="BK53" s="99"/>
      <c r="BL53" s="102"/>
      <c r="BM53" s="102"/>
      <c r="BN53" s="102"/>
      <c r="BO53" s="67"/>
      <c r="BP53" s="92"/>
    </row>
    <row r="54" spans="1:68" s="16" customFormat="1" ht="24" x14ac:dyDescent="0.55000000000000004">
      <c r="A54" s="67">
        <v>50</v>
      </c>
      <c r="B54" s="139" t="s">
        <v>277</v>
      </c>
      <c r="C54" s="68" t="s">
        <v>78</v>
      </c>
      <c r="D54" s="68" t="s">
        <v>67</v>
      </c>
      <c r="E54" s="68" t="s">
        <v>43</v>
      </c>
      <c r="F54" s="68" t="s">
        <v>144</v>
      </c>
      <c r="G54" s="69" t="s">
        <v>52</v>
      </c>
      <c r="H54" s="69">
        <v>35</v>
      </c>
      <c r="I54" s="69" t="s">
        <v>47</v>
      </c>
      <c r="J54" s="221" t="s">
        <v>38</v>
      </c>
      <c r="K54" s="140">
        <v>0</v>
      </c>
      <c r="L54" s="23">
        <f t="shared" si="0"/>
        <v>0</v>
      </c>
      <c r="M54" s="140">
        <v>9</v>
      </c>
      <c r="N54" s="23">
        <f t="shared" si="1"/>
        <v>1</v>
      </c>
      <c r="O54" s="140">
        <v>7</v>
      </c>
      <c r="P54" s="23">
        <f t="shared" si="2"/>
        <v>1</v>
      </c>
      <c r="Q54" s="140">
        <v>6</v>
      </c>
      <c r="R54" s="78">
        <f t="shared" si="3"/>
        <v>1</v>
      </c>
      <c r="S54" s="140">
        <v>7</v>
      </c>
      <c r="T54" s="78">
        <f t="shared" si="4"/>
        <v>1</v>
      </c>
      <c r="U54" s="140">
        <v>4</v>
      </c>
      <c r="V54" s="78">
        <f t="shared" si="5"/>
        <v>1</v>
      </c>
      <c r="W54" s="140">
        <v>6</v>
      </c>
      <c r="X54" s="78">
        <f t="shared" si="6"/>
        <v>1</v>
      </c>
      <c r="Y54" s="140">
        <v>2</v>
      </c>
      <c r="Z54" s="78">
        <f t="shared" si="7"/>
        <v>1</v>
      </c>
      <c r="AA54" s="140">
        <v>3</v>
      </c>
      <c r="AB54" s="78">
        <f t="shared" si="8"/>
        <v>1</v>
      </c>
      <c r="AC54" s="140">
        <v>0</v>
      </c>
      <c r="AD54" s="25">
        <f t="shared" si="9"/>
        <v>0</v>
      </c>
      <c r="AE54" s="140">
        <v>0</v>
      </c>
      <c r="AF54" s="25">
        <f t="shared" si="10"/>
        <v>0</v>
      </c>
      <c r="AG54" s="140">
        <v>0</v>
      </c>
      <c r="AH54" s="25">
        <f t="shared" si="11"/>
        <v>0</v>
      </c>
      <c r="AI54" s="26"/>
      <c r="AJ54" s="71">
        <f t="shared" si="12"/>
        <v>0</v>
      </c>
      <c r="AK54" s="26"/>
      <c r="AL54" s="71">
        <f t="shared" si="13"/>
        <v>0</v>
      </c>
      <c r="AM54" s="26"/>
      <c r="AN54" s="71">
        <f t="shared" si="14"/>
        <v>0</v>
      </c>
      <c r="AO54" s="27">
        <f t="shared" si="15"/>
        <v>44</v>
      </c>
      <c r="AP54" s="27">
        <f t="shared" si="16"/>
        <v>8</v>
      </c>
      <c r="AQ54" s="46">
        <v>1</v>
      </c>
      <c r="AR54" s="46">
        <v>0</v>
      </c>
      <c r="AS54" s="46">
        <v>2</v>
      </c>
      <c r="AT54" s="28">
        <f t="shared" si="17"/>
        <v>3</v>
      </c>
      <c r="AU54" s="80">
        <f t="shared" si="18"/>
        <v>1</v>
      </c>
      <c r="AV54" s="80">
        <f t="shared" si="19"/>
        <v>0</v>
      </c>
      <c r="AW54" s="81">
        <f t="shared" si="23"/>
        <v>6</v>
      </c>
      <c r="AX54" s="28">
        <f t="shared" si="20"/>
        <v>7</v>
      </c>
      <c r="AY54" s="82">
        <f t="shared" si="24"/>
        <v>0</v>
      </c>
      <c r="AZ54" s="82">
        <f t="shared" si="24"/>
        <v>0</v>
      </c>
      <c r="BA54" s="82">
        <f t="shared" si="24"/>
        <v>-4</v>
      </c>
      <c r="BB54" s="28">
        <f t="shared" si="24"/>
        <v>-4</v>
      </c>
      <c r="BC54" s="33">
        <f t="shared" si="22"/>
        <v>-57.142857142857139</v>
      </c>
      <c r="BD54" s="157">
        <v>1</v>
      </c>
      <c r="BE54" s="158"/>
      <c r="BF54" s="158"/>
      <c r="BG54" s="34"/>
      <c r="BH54" s="35"/>
      <c r="BI54" s="99"/>
      <c r="BJ54" s="99"/>
      <c r="BK54" s="99"/>
      <c r="BL54" s="102"/>
      <c r="BM54" s="102"/>
      <c r="BN54" s="102"/>
      <c r="BO54" s="67"/>
      <c r="BP54" s="92"/>
    </row>
    <row r="55" spans="1:68" s="16" customFormat="1" ht="24" x14ac:dyDescent="0.55000000000000004">
      <c r="A55" s="67">
        <v>51</v>
      </c>
      <c r="B55" s="139" t="s">
        <v>278</v>
      </c>
      <c r="C55" s="68" t="s">
        <v>79</v>
      </c>
      <c r="D55" s="68" t="s">
        <v>80</v>
      </c>
      <c r="E55" s="68" t="s">
        <v>43</v>
      </c>
      <c r="F55" s="68" t="s">
        <v>145</v>
      </c>
      <c r="G55" s="69" t="s">
        <v>52</v>
      </c>
      <c r="H55" s="69">
        <v>27</v>
      </c>
      <c r="I55" s="73" t="s">
        <v>47</v>
      </c>
      <c r="J55" s="221" t="s">
        <v>40</v>
      </c>
      <c r="K55" s="140">
        <v>0</v>
      </c>
      <c r="L55" s="23">
        <f t="shared" si="0"/>
        <v>0</v>
      </c>
      <c r="M55" s="140">
        <v>119</v>
      </c>
      <c r="N55" s="23">
        <f t="shared" si="1"/>
        <v>4</v>
      </c>
      <c r="O55" s="140">
        <v>133</v>
      </c>
      <c r="P55" s="23">
        <f t="shared" si="2"/>
        <v>5</v>
      </c>
      <c r="Q55" s="140">
        <v>149</v>
      </c>
      <c r="R55" s="78">
        <f t="shared" si="3"/>
        <v>5</v>
      </c>
      <c r="S55" s="140">
        <v>161</v>
      </c>
      <c r="T55" s="78">
        <f t="shared" si="4"/>
        <v>6</v>
      </c>
      <c r="U55" s="140">
        <v>190</v>
      </c>
      <c r="V55" s="78">
        <f t="shared" si="5"/>
        <v>7</v>
      </c>
      <c r="W55" s="140">
        <v>204</v>
      </c>
      <c r="X55" s="78">
        <f t="shared" si="6"/>
        <v>7</v>
      </c>
      <c r="Y55" s="140">
        <v>190</v>
      </c>
      <c r="Z55" s="78">
        <f t="shared" si="7"/>
        <v>7</v>
      </c>
      <c r="AA55" s="140">
        <v>179</v>
      </c>
      <c r="AB55" s="78">
        <f t="shared" si="8"/>
        <v>6</v>
      </c>
      <c r="AC55" s="140">
        <v>0</v>
      </c>
      <c r="AD55" s="25">
        <f t="shared" si="9"/>
        <v>0</v>
      </c>
      <c r="AE55" s="140">
        <v>0</v>
      </c>
      <c r="AF55" s="25">
        <f t="shared" si="10"/>
        <v>0</v>
      </c>
      <c r="AG55" s="140">
        <v>0</v>
      </c>
      <c r="AH55" s="25">
        <f t="shared" si="11"/>
        <v>0</v>
      </c>
      <c r="AI55" s="26"/>
      <c r="AJ55" s="71">
        <f t="shared" si="12"/>
        <v>0</v>
      </c>
      <c r="AK55" s="26"/>
      <c r="AL55" s="71">
        <f t="shared" si="13"/>
        <v>0</v>
      </c>
      <c r="AM55" s="26"/>
      <c r="AN55" s="71">
        <f t="shared" si="14"/>
        <v>0</v>
      </c>
      <c r="AO55" s="27">
        <f t="shared" si="15"/>
        <v>1325</v>
      </c>
      <c r="AP55" s="27">
        <f t="shared" si="16"/>
        <v>47</v>
      </c>
      <c r="AQ55" s="142">
        <v>1</v>
      </c>
      <c r="AR55" s="142">
        <v>3</v>
      </c>
      <c r="AS55" s="142">
        <v>57</v>
      </c>
      <c r="AT55" s="28">
        <f t="shared" si="17"/>
        <v>61</v>
      </c>
      <c r="AU55" s="80">
        <f t="shared" si="18"/>
        <v>1</v>
      </c>
      <c r="AV55" s="80">
        <f t="shared" si="19"/>
        <v>3</v>
      </c>
      <c r="AW55" s="81">
        <f t="shared" si="23"/>
        <v>57</v>
      </c>
      <c r="AX55" s="28">
        <f t="shared" si="20"/>
        <v>61</v>
      </c>
      <c r="AY55" s="82">
        <f t="shared" si="24"/>
        <v>0</v>
      </c>
      <c r="AZ55" s="82">
        <f t="shared" si="24"/>
        <v>0</v>
      </c>
      <c r="BA55" s="82">
        <f t="shared" si="24"/>
        <v>0</v>
      </c>
      <c r="BB55" s="28">
        <f t="shared" si="24"/>
        <v>0</v>
      </c>
      <c r="BC55" s="33">
        <f t="shared" si="22"/>
        <v>0</v>
      </c>
      <c r="BD55" s="157"/>
      <c r="BE55" s="157"/>
      <c r="BF55" s="157"/>
      <c r="BG55" s="34"/>
      <c r="BH55" s="35"/>
      <c r="BI55" s="99"/>
      <c r="BJ55" s="99"/>
      <c r="BK55" s="99"/>
      <c r="BL55" s="102"/>
      <c r="BM55" s="102"/>
      <c r="BN55" s="102"/>
      <c r="BO55" s="67"/>
      <c r="BP55" s="92"/>
    </row>
    <row r="56" spans="1:68" s="16" customFormat="1" ht="24" x14ac:dyDescent="0.55000000000000004">
      <c r="A56" s="67">
        <v>52</v>
      </c>
      <c r="B56" s="139" t="s">
        <v>279</v>
      </c>
      <c r="C56" s="68" t="s">
        <v>79</v>
      </c>
      <c r="D56" s="68" t="s">
        <v>80</v>
      </c>
      <c r="E56" s="68" t="s">
        <v>43</v>
      </c>
      <c r="F56" s="68" t="s">
        <v>146</v>
      </c>
      <c r="G56" s="69" t="s">
        <v>44</v>
      </c>
      <c r="H56" s="69">
        <v>33</v>
      </c>
      <c r="I56" s="73" t="s">
        <v>47</v>
      </c>
      <c r="J56" s="226" t="s">
        <v>38</v>
      </c>
      <c r="K56" s="140">
        <v>0</v>
      </c>
      <c r="L56" s="23">
        <f t="shared" si="0"/>
        <v>0</v>
      </c>
      <c r="M56" s="140">
        <v>2</v>
      </c>
      <c r="N56" s="23">
        <f t="shared" si="1"/>
        <v>1</v>
      </c>
      <c r="O56" s="140">
        <v>5</v>
      </c>
      <c r="P56" s="23">
        <f t="shared" si="2"/>
        <v>1</v>
      </c>
      <c r="Q56" s="140">
        <v>4</v>
      </c>
      <c r="R56" s="78">
        <f t="shared" si="3"/>
        <v>1</v>
      </c>
      <c r="S56" s="140">
        <v>4</v>
      </c>
      <c r="T56" s="78">
        <f t="shared" si="4"/>
        <v>1</v>
      </c>
      <c r="U56" s="140">
        <v>6</v>
      </c>
      <c r="V56" s="78">
        <f t="shared" si="5"/>
        <v>1</v>
      </c>
      <c r="W56" s="140">
        <v>3</v>
      </c>
      <c r="X56" s="78">
        <f t="shared" si="6"/>
        <v>1</v>
      </c>
      <c r="Y56" s="140">
        <v>7</v>
      </c>
      <c r="Z56" s="78">
        <f t="shared" si="7"/>
        <v>1</v>
      </c>
      <c r="AA56" s="140">
        <v>7</v>
      </c>
      <c r="AB56" s="78">
        <f t="shared" si="8"/>
        <v>1</v>
      </c>
      <c r="AC56" s="140">
        <v>0</v>
      </c>
      <c r="AD56" s="25">
        <f t="shared" si="9"/>
        <v>0</v>
      </c>
      <c r="AE56" s="140">
        <v>10</v>
      </c>
      <c r="AF56" s="25">
        <f t="shared" si="10"/>
        <v>1</v>
      </c>
      <c r="AG56" s="140">
        <v>6</v>
      </c>
      <c r="AH56" s="25">
        <f t="shared" si="11"/>
        <v>1</v>
      </c>
      <c r="AI56" s="26"/>
      <c r="AJ56" s="71">
        <f t="shared" si="12"/>
        <v>0</v>
      </c>
      <c r="AK56" s="26"/>
      <c r="AL56" s="71">
        <f t="shared" si="13"/>
        <v>0</v>
      </c>
      <c r="AM56" s="26"/>
      <c r="AN56" s="71">
        <f t="shared" si="14"/>
        <v>0</v>
      </c>
      <c r="AO56" s="27">
        <f t="shared" si="15"/>
        <v>54</v>
      </c>
      <c r="AP56" s="27">
        <f t="shared" si="16"/>
        <v>10</v>
      </c>
      <c r="AQ56" s="46">
        <v>1</v>
      </c>
      <c r="AR56" s="46">
        <v>0</v>
      </c>
      <c r="AS56" s="46">
        <v>4</v>
      </c>
      <c r="AT56" s="28">
        <f t="shared" si="17"/>
        <v>5</v>
      </c>
      <c r="AU56" s="80">
        <f t="shared" si="18"/>
        <v>1</v>
      </c>
      <c r="AV56" s="80">
        <f t="shared" si="19"/>
        <v>0</v>
      </c>
      <c r="AW56" s="81" t="str">
        <f t="shared" si="23"/>
        <v>กรอก</v>
      </c>
      <c r="AX56" s="28">
        <f t="shared" si="20"/>
        <v>1</v>
      </c>
      <c r="AY56" s="82">
        <f t="shared" si="24"/>
        <v>0</v>
      </c>
      <c r="AZ56" s="82">
        <f t="shared" si="24"/>
        <v>0</v>
      </c>
      <c r="BA56" s="82" t="e">
        <f t="shared" si="24"/>
        <v>#VALUE!</v>
      </c>
      <c r="BB56" s="28">
        <f t="shared" si="24"/>
        <v>4</v>
      </c>
      <c r="BC56" s="33">
        <f t="shared" si="22"/>
        <v>400</v>
      </c>
      <c r="BD56" s="157">
        <v>1</v>
      </c>
      <c r="BE56" s="158"/>
      <c r="BF56" s="158"/>
      <c r="BG56" s="17"/>
      <c r="BH56" s="22"/>
      <c r="BI56" s="99"/>
      <c r="BJ56" s="99"/>
      <c r="BK56" s="99"/>
      <c r="BL56" s="102"/>
      <c r="BM56" s="102"/>
      <c r="BN56" s="102"/>
      <c r="BO56" s="67"/>
      <c r="BP56" s="92"/>
    </row>
    <row r="57" spans="1:68" s="16" customFormat="1" ht="24" x14ac:dyDescent="0.55000000000000004">
      <c r="A57" s="17">
        <v>53</v>
      </c>
      <c r="B57" s="139" t="s">
        <v>280</v>
      </c>
      <c r="C57" s="68" t="s">
        <v>79</v>
      </c>
      <c r="D57" s="68" t="s">
        <v>80</v>
      </c>
      <c r="E57" s="68" t="s">
        <v>43</v>
      </c>
      <c r="F57" s="68" t="s">
        <v>147</v>
      </c>
      <c r="G57" s="69" t="s">
        <v>44</v>
      </c>
      <c r="H57" s="69">
        <v>25</v>
      </c>
      <c r="I57" s="73" t="s">
        <v>47</v>
      </c>
      <c r="J57" s="221" t="s">
        <v>38</v>
      </c>
      <c r="K57" s="140">
        <v>0</v>
      </c>
      <c r="L57" s="23">
        <f t="shared" si="0"/>
        <v>0</v>
      </c>
      <c r="M57" s="140">
        <v>18</v>
      </c>
      <c r="N57" s="23">
        <f t="shared" si="1"/>
        <v>1</v>
      </c>
      <c r="O57" s="140">
        <v>16</v>
      </c>
      <c r="P57" s="23">
        <f t="shared" si="2"/>
        <v>1</v>
      </c>
      <c r="Q57" s="140">
        <v>16</v>
      </c>
      <c r="R57" s="78">
        <f t="shared" si="3"/>
        <v>1</v>
      </c>
      <c r="S57" s="140">
        <v>9</v>
      </c>
      <c r="T57" s="78">
        <f t="shared" si="4"/>
        <v>1</v>
      </c>
      <c r="U57" s="140">
        <v>18</v>
      </c>
      <c r="V57" s="78">
        <f t="shared" si="5"/>
        <v>1</v>
      </c>
      <c r="W57" s="140">
        <v>11</v>
      </c>
      <c r="X57" s="78">
        <f t="shared" si="6"/>
        <v>1</v>
      </c>
      <c r="Y57" s="140">
        <v>11</v>
      </c>
      <c r="Z57" s="78">
        <f t="shared" si="7"/>
        <v>1</v>
      </c>
      <c r="AA57" s="140">
        <v>9</v>
      </c>
      <c r="AB57" s="78">
        <f t="shared" si="8"/>
        <v>1</v>
      </c>
      <c r="AC57" s="140">
        <v>0</v>
      </c>
      <c r="AD57" s="25">
        <f t="shared" si="9"/>
        <v>0</v>
      </c>
      <c r="AE57" s="140">
        <v>0</v>
      </c>
      <c r="AF57" s="25">
        <f t="shared" si="10"/>
        <v>0</v>
      </c>
      <c r="AG57" s="140">
        <v>0</v>
      </c>
      <c r="AH57" s="25">
        <f t="shared" si="11"/>
        <v>0</v>
      </c>
      <c r="AI57" s="26"/>
      <c r="AJ57" s="71">
        <f t="shared" si="12"/>
        <v>0</v>
      </c>
      <c r="AK57" s="26"/>
      <c r="AL57" s="71">
        <f t="shared" si="13"/>
        <v>0</v>
      </c>
      <c r="AM57" s="26"/>
      <c r="AN57" s="71">
        <f t="shared" si="14"/>
        <v>0</v>
      </c>
      <c r="AO57" s="27">
        <f t="shared" si="15"/>
        <v>108</v>
      </c>
      <c r="AP57" s="27">
        <f t="shared" si="16"/>
        <v>8</v>
      </c>
      <c r="AQ57" s="46">
        <v>1</v>
      </c>
      <c r="AR57" s="46">
        <v>0</v>
      </c>
      <c r="AS57" s="46">
        <v>6</v>
      </c>
      <c r="AT57" s="28">
        <f t="shared" si="17"/>
        <v>7</v>
      </c>
      <c r="AU57" s="80">
        <f t="shared" si="18"/>
        <v>1</v>
      </c>
      <c r="AV57" s="80">
        <f t="shared" si="19"/>
        <v>0</v>
      </c>
      <c r="AW57" s="81">
        <f t="shared" si="23"/>
        <v>8</v>
      </c>
      <c r="AX57" s="28">
        <f t="shared" si="20"/>
        <v>9</v>
      </c>
      <c r="AY57" s="82">
        <f t="shared" si="24"/>
        <v>0</v>
      </c>
      <c r="AZ57" s="82">
        <f t="shared" si="24"/>
        <v>0</v>
      </c>
      <c r="BA57" s="82">
        <f t="shared" si="24"/>
        <v>-2</v>
      </c>
      <c r="BB57" s="28">
        <f t="shared" si="24"/>
        <v>-2</v>
      </c>
      <c r="BC57" s="33">
        <f t="shared" si="22"/>
        <v>-22.222222222222221</v>
      </c>
      <c r="BD57" s="157"/>
      <c r="BE57" s="158"/>
      <c r="BF57" s="158"/>
      <c r="BG57" s="17"/>
      <c r="BH57" s="22"/>
      <c r="BI57" s="99"/>
      <c r="BJ57" s="99"/>
      <c r="BK57" s="99"/>
      <c r="BL57" s="102"/>
      <c r="BM57" s="102"/>
      <c r="BN57" s="102"/>
      <c r="BO57" s="67">
        <v>3</v>
      </c>
      <c r="BP57" s="92"/>
    </row>
    <row r="58" spans="1:68" s="16" customFormat="1" ht="24" x14ac:dyDescent="0.55000000000000004">
      <c r="A58" s="17">
        <v>54</v>
      </c>
      <c r="B58" s="139" t="s">
        <v>281</v>
      </c>
      <c r="C58" s="68" t="s">
        <v>81</v>
      </c>
      <c r="D58" s="68" t="s">
        <v>80</v>
      </c>
      <c r="E58" s="68" t="s">
        <v>43</v>
      </c>
      <c r="F58" s="68" t="s">
        <v>148</v>
      </c>
      <c r="G58" s="69" t="s">
        <v>44</v>
      </c>
      <c r="H58" s="69">
        <v>40</v>
      </c>
      <c r="I58" s="73" t="s">
        <v>47</v>
      </c>
      <c r="J58" s="221" t="s">
        <v>38</v>
      </c>
      <c r="K58" s="140">
        <v>0</v>
      </c>
      <c r="L58" s="23">
        <f t="shared" si="0"/>
        <v>0</v>
      </c>
      <c r="M58" s="140">
        <v>21</v>
      </c>
      <c r="N58" s="23">
        <f t="shared" si="1"/>
        <v>1</v>
      </c>
      <c r="O58" s="140">
        <v>20</v>
      </c>
      <c r="P58" s="23">
        <f t="shared" si="2"/>
        <v>1</v>
      </c>
      <c r="Q58" s="140">
        <v>9</v>
      </c>
      <c r="R58" s="78">
        <f t="shared" si="3"/>
        <v>1</v>
      </c>
      <c r="S58" s="140">
        <v>11</v>
      </c>
      <c r="T58" s="78">
        <f t="shared" si="4"/>
        <v>1</v>
      </c>
      <c r="U58" s="140">
        <v>27</v>
      </c>
      <c r="V58" s="78">
        <f t="shared" si="5"/>
        <v>1</v>
      </c>
      <c r="W58" s="140">
        <v>19</v>
      </c>
      <c r="X58" s="78">
        <f t="shared" si="6"/>
        <v>1</v>
      </c>
      <c r="Y58" s="140">
        <v>14</v>
      </c>
      <c r="Z58" s="78">
        <f t="shared" si="7"/>
        <v>1</v>
      </c>
      <c r="AA58" s="140">
        <v>21</v>
      </c>
      <c r="AB58" s="78">
        <f t="shared" si="8"/>
        <v>1</v>
      </c>
      <c r="AC58" s="140">
        <v>0</v>
      </c>
      <c r="AD58" s="25">
        <f t="shared" si="9"/>
        <v>0</v>
      </c>
      <c r="AE58" s="140">
        <v>0</v>
      </c>
      <c r="AF58" s="25">
        <f t="shared" si="10"/>
        <v>0</v>
      </c>
      <c r="AG58" s="140">
        <v>0</v>
      </c>
      <c r="AH58" s="25">
        <f t="shared" si="11"/>
        <v>0</v>
      </c>
      <c r="AI58" s="26"/>
      <c r="AJ58" s="71">
        <f t="shared" si="12"/>
        <v>0</v>
      </c>
      <c r="AK58" s="26"/>
      <c r="AL58" s="71">
        <f t="shared" si="13"/>
        <v>0</v>
      </c>
      <c r="AM58" s="26"/>
      <c r="AN58" s="71">
        <f t="shared" si="14"/>
        <v>0</v>
      </c>
      <c r="AO58" s="27">
        <f t="shared" si="15"/>
        <v>142</v>
      </c>
      <c r="AP58" s="27">
        <f t="shared" si="16"/>
        <v>8</v>
      </c>
      <c r="AQ58" s="46">
        <v>1</v>
      </c>
      <c r="AR58" s="46">
        <v>0</v>
      </c>
      <c r="AS58" s="46">
        <v>9</v>
      </c>
      <c r="AT58" s="28">
        <f t="shared" si="17"/>
        <v>10</v>
      </c>
      <c r="AU58" s="80">
        <f t="shared" si="18"/>
        <v>1</v>
      </c>
      <c r="AV58" s="80">
        <f t="shared" si="19"/>
        <v>1</v>
      </c>
      <c r="AW58" s="81">
        <f t="shared" si="23"/>
        <v>10</v>
      </c>
      <c r="AX58" s="28">
        <f t="shared" si="20"/>
        <v>12</v>
      </c>
      <c r="AY58" s="82">
        <f t="shared" si="24"/>
        <v>0</v>
      </c>
      <c r="AZ58" s="82">
        <f t="shared" si="24"/>
        <v>-1</v>
      </c>
      <c r="BA58" s="82">
        <f t="shared" si="24"/>
        <v>-1</v>
      </c>
      <c r="BB58" s="28">
        <f t="shared" si="24"/>
        <v>-2</v>
      </c>
      <c r="BC58" s="33">
        <f t="shared" si="22"/>
        <v>-16.666666666666664</v>
      </c>
      <c r="BD58" s="157"/>
      <c r="BE58" s="158"/>
      <c r="BF58" s="158"/>
      <c r="BG58" s="17"/>
      <c r="BH58" s="22"/>
      <c r="BI58" s="99"/>
      <c r="BJ58" s="99"/>
      <c r="BK58" s="99"/>
      <c r="BL58" s="102"/>
      <c r="BM58" s="102"/>
      <c r="BN58" s="102"/>
      <c r="BO58" s="67"/>
      <c r="BP58" s="92"/>
    </row>
    <row r="59" spans="1:68" s="16" customFormat="1" ht="24" x14ac:dyDescent="0.55000000000000004">
      <c r="A59" s="67">
        <v>55</v>
      </c>
      <c r="B59" s="139" t="s">
        <v>282</v>
      </c>
      <c r="C59" s="68" t="s">
        <v>81</v>
      </c>
      <c r="D59" s="68" t="s">
        <v>80</v>
      </c>
      <c r="E59" s="68" t="s">
        <v>43</v>
      </c>
      <c r="F59" s="68" t="s">
        <v>149</v>
      </c>
      <c r="G59" s="69" t="s">
        <v>52</v>
      </c>
      <c r="H59" s="69">
        <v>40</v>
      </c>
      <c r="I59" s="73" t="s">
        <v>47</v>
      </c>
      <c r="J59" s="221" t="s">
        <v>38</v>
      </c>
      <c r="K59" s="140">
        <v>0</v>
      </c>
      <c r="L59" s="23">
        <f t="shared" si="0"/>
        <v>0</v>
      </c>
      <c r="M59" s="140">
        <v>7</v>
      </c>
      <c r="N59" s="23">
        <f t="shared" si="1"/>
        <v>1</v>
      </c>
      <c r="O59" s="140">
        <v>6</v>
      </c>
      <c r="P59" s="23">
        <f t="shared" si="2"/>
        <v>1</v>
      </c>
      <c r="Q59" s="140">
        <v>6</v>
      </c>
      <c r="R59" s="78">
        <f t="shared" si="3"/>
        <v>1</v>
      </c>
      <c r="S59" s="140">
        <v>9</v>
      </c>
      <c r="T59" s="78">
        <f t="shared" si="4"/>
        <v>1</v>
      </c>
      <c r="U59" s="140">
        <v>2</v>
      </c>
      <c r="V59" s="78">
        <f t="shared" si="5"/>
        <v>1</v>
      </c>
      <c r="W59" s="140">
        <v>6</v>
      </c>
      <c r="X59" s="78">
        <f t="shared" si="6"/>
        <v>1</v>
      </c>
      <c r="Y59" s="140">
        <v>7</v>
      </c>
      <c r="Z59" s="78">
        <f t="shared" si="7"/>
        <v>1</v>
      </c>
      <c r="AA59" s="140">
        <v>7</v>
      </c>
      <c r="AB59" s="78">
        <f t="shared" si="8"/>
        <v>1</v>
      </c>
      <c r="AC59" s="140">
        <v>0</v>
      </c>
      <c r="AD59" s="25">
        <f t="shared" si="9"/>
        <v>0</v>
      </c>
      <c r="AE59" s="140">
        <v>0</v>
      </c>
      <c r="AF59" s="25">
        <f t="shared" si="10"/>
        <v>0</v>
      </c>
      <c r="AG59" s="140">
        <v>0</v>
      </c>
      <c r="AH59" s="25">
        <f t="shared" si="11"/>
        <v>0</v>
      </c>
      <c r="AI59" s="26"/>
      <c r="AJ59" s="71">
        <f t="shared" si="12"/>
        <v>0</v>
      </c>
      <c r="AK59" s="26"/>
      <c r="AL59" s="71">
        <f t="shared" si="13"/>
        <v>0</v>
      </c>
      <c r="AM59" s="26"/>
      <c r="AN59" s="71">
        <f t="shared" si="14"/>
        <v>0</v>
      </c>
      <c r="AO59" s="27">
        <f t="shared" si="15"/>
        <v>50</v>
      </c>
      <c r="AP59" s="27">
        <f t="shared" si="16"/>
        <v>8</v>
      </c>
      <c r="AQ59" s="46">
        <v>1</v>
      </c>
      <c r="AR59" s="46">
        <v>0</v>
      </c>
      <c r="AS59" s="46">
        <v>3</v>
      </c>
      <c r="AT59" s="28">
        <f t="shared" si="17"/>
        <v>4</v>
      </c>
      <c r="AU59" s="80">
        <f t="shared" si="18"/>
        <v>1</v>
      </c>
      <c r="AV59" s="80">
        <f t="shared" si="19"/>
        <v>0</v>
      </c>
      <c r="AW59" s="81">
        <f t="shared" si="23"/>
        <v>6</v>
      </c>
      <c r="AX59" s="28">
        <f t="shared" si="20"/>
        <v>7</v>
      </c>
      <c r="AY59" s="82">
        <f t="shared" si="24"/>
        <v>0</v>
      </c>
      <c r="AZ59" s="82">
        <f t="shared" si="24"/>
        <v>0</v>
      </c>
      <c r="BA59" s="82">
        <f t="shared" si="24"/>
        <v>-3</v>
      </c>
      <c r="BB59" s="28">
        <f t="shared" si="24"/>
        <v>-3</v>
      </c>
      <c r="BC59" s="33">
        <f t="shared" si="22"/>
        <v>-42.857142857142854</v>
      </c>
      <c r="BD59" s="157"/>
      <c r="BE59" s="158"/>
      <c r="BF59" s="158"/>
      <c r="BG59" s="32"/>
      <c r="BH59" s="54"/>
      <c r="BI59" s="99"/>
      <c r="BJ59" s="99"/>
      <c r="BK59" s="99"/>
      <c r="BL59" s="102"/>
      <c r="BM59" s="102"/>
      <c r="BN59" s="102"/>
      <c r="BO59" s="67"/>
      <c r="BP59" s="92"/>
    </row>
    <row r="60" spans="1:68" s="16" customFormat="1" ht="24" x14ac:dyDescent="0.55000000000000004">
      <c r="A60" s="67">
        <v>56</v>
      </c>
      <c r="B60" s="139" t="s">
        <v>283</v>
      </c>
      <c r="C60" s="72" t="s">
        <v>81</v>
      </c>
      <c r="D60" s="72" t="s">
        <v>80</v>
      </c>
      <c r="E60" s="72" t="s">
        <v>43</v>
      </c>
      <c r="F60" s="68" t="s">
        <v>150</v>
      </c>
      <c r="G60" s="69" t="s">
        <v>44</v>
      </c>
      <c r="H60" s="73">
        <v>49</v>
      </c>
      <c r="I60" s="73" t="s">
        <v>47</v>
      </c>
      <c r="J60" s="221" t="s">
        <v>38</v>
      </c>
      <c r="K60" s="140">
        <v>0</v>
      </c>
      <c r="L60" s="23">
        <f t="shared" si="0"/>
        <v>0</v>
      </c>
      <c r="M60" s="140">
        <v>7</v>
      </c>
      <c r="N60" s="23">
        <f t="shared" si="1"/>
        <v>1</v>
      </c>
      <c r="O60" s="140">
        <v>4</v>
      </c>
      <c r="P60" s="23">
        <f t="shared" si="2"/>
        <v>1</v>
      </c>
      <c r="Q60" s="140">
        <v>5</v>
      </c>
      <c r="R60" s="78">
        <f t="shared" si="3"/>
        <v>1</v>
      </c>
      <c r="S60" s="140">
        <v>2</v>
      </c>
      <c r="T60" s="78">
        <f t="shared" si="4"/>
        <v>1</v>
      </c>
      <c r="U60" s="140">
        <v>5</v>
      </c>
      <c r="V60" s="78">
        <f t="shared" si="5"/>
        <v>1</v>
      </c>
      <c r="W60" s="140">
        <v>5</v>
      </c>
      <c r="X60" s="78">
        <f t="shared" si="6"/>
        <v>1</v>
      </c>
      <c r="Y60" s="140">
        <v>8</v>
      </c>
      <c r="Z60" s="78">
        <f t="shared" si="7"/>
        <v>1</v>
      </c>
      <c r="AA60" s="140">
        <v>10</v>
      </c>
      <c r="AB60" s="78">
        <f t="shared" si="8"/>
        <v>1</v>
      </c>
      <c r="AC60" s="140">
        <v>0</v>
      </c>
      <c r="AD60" s="25">
        <f t="shared" si="9"/>
        <v>0</v>
      </c>
      <c r="AE60" s="140">
        <v>0</v>
      </c>
      <c r="AF60" s="25">
        <f t="shared" si="10"/>
        <v>0</v>
      </c>
      <c r="AG60" s="140">
        <v>0</v>
      </c>
      <c r="AH60" s="25">
        <f t="shared" si="11"/>
        <v>0</v>
      </c>
      <c r="AI60" s="26"/>
      <c r="AJ60" s="71">
        <f t="shared" si="12"/>
        <v>0</v>
      </c>
      <c r="AK60" s="26"/>
      <c r="AL60" s="71">
        <f t="shared" si="13"/>
        <v>0</v>
      </c>
      <c r="AM60" s="26"/>
      <c r="AN60" s="71">
        <f t="shared" si="14"/>
        <v>0</v>
      </c>
      <c r="AO60" s="27">
        <f t="shared" si="15"/>
        <v>46</v>
      </c>
      <c r="AP60" s="27">
        <f t="shared" si="16"/>
        <v>8</v>
      </c>
      <c r="AQ60" s="46">
        <v>1</v>
      </c>
      <c r="AR60" s="46">
        <v>0</v>
      </c>
      <c r="AS60" s="46">
        <v>3</v>
      </c>
      <c r="AT60" s="28">
        <f t="shared" si="17"/>
        <v>4</v>
      </c>
      <c r="AU60" s="80">
        <f t="shared" si="18"/>
        <v>1</v>
      </c>
      <c r="AV60" s="80">
        <f t="shared" si="19"/>
        <v>0</v>
      </c>
      <c r="AW60" s="81">
        <f t="shared" si="23"/>
        <v>6</v>
      </c>
      <c r="AX60" s="28">
        <f t="shared" si="20"/>
        <v>7</v>
      </c>
      <c r="AY60" s="82">
        <f t="shared" si="24"/>
        <v>0</v>
      </c>
      <c r="AZ60" s="82">
        <f t="shared" si="24"/>
        <v>0</v>
      </c>
      <c r="BA60" s="82">
        <f t="shared" si="24"/>
        <v>-3</v>
      </c>
      <c r="BB60" s="28">
        <f t="shared" si="24"/>
        <v>-3</v>
      </c>
      <c r="BC60" s="33">
        <f t="shared" si="22"/>
        <v>-42.857142857142854</v>
      </c>
      <c r="BD60" s="157"/>
      <c r="BE60" s="158"/>
      <c r="BF60" s="158"/>
      <c r="BG60" s="17"/>
      <c r="BH60" s="22"/>
      <c r="BI60" s="99"/>
      <c r="BJ60" s="99"/>
      <c r="BK60" s="99"/>
      <c r="BL60" s="102"/>
      <c r="BM60" s="102"/>
      <c r="BN60" s="102"/>
      <c r="BO60" s="67"/>
      <c r="BP60" s="92"/>
    </row>
    <row r="61" spans="1:68" s="16" customFormat="1" ht="24" x14ac:dyDescent="0.55000000000000004">
      <c r="A61" s="17">
        <v>57</v>
      </c>
      <c r="B61" s="139" t="s">
        <v>284</v>
      </c>
      <c r="C61" s="68" t="s">
        <v>82</v>
      </c>
      <c r="D61" s="68" t="s">
        <v>80</v>
      </c>
      <c r="E61" s="68" t="s">
        <v>43</v>
      </c>
      <c r="F61" s="68" t="s">
        <v>151</v>
      </c>
      <c r="G61" s="69" t="s">
        <v>44</v>
      </c>
      <c r="H61" s="69">
        <v>50</v>
      </c>
      <c r="I61" s="73" t="s">
        <v>47</v>
      </c>
      <c r="J61" s="221" t="s">
        <v>38</v>
      </c>
      <c r="K61" s="140">
        <v>4</v>
      </c>
      <c r="L61" s="23">
        <f t="shared" si="0"/>
        <v>1</v>
      </c>
      <c r="M61" s="140">
        <v>6</v>
      </c>
      <c r="N61" s="23">
        <f t="shared" si="1"/>
        <v>1</v>
      </c>
      <c r="O61" s="140">
        <v>3</v>
      </c>
      <c r="P61" s="23">
        <f t="shared" si="2"/>
        <v>1</v>
      </c>
      <c r="Q61" s="140">
        <v>7</v>
      </c>
      <c r="R61" s="78">
        <f t="shared" si="3"/>
        <v>1</v>
      </c>
      <c r="S61" s="140">
        <v>4</v>
      </c>
      <c r="T61" s="78">
        <f t="shared" si="4"/>
        <v>1</v>
      </c>
      <c r="U61" s="140">
        <v>9</v>
      </c>
      <c r="V61" s="78">
        <f t="shared" si="5"/>
        <v>1</v>
      </c>
      <c r="W61" s="140">
        <v>7</v>
      </c>
      <c r="X61" s="78">
        <f t="shared" si="6"/>
        <v>1</v>
      </c>
      <c r="Y61" s="140">
        <v>6</v>
      </c>
      <c r="Z61" s="78">
        <f t="shared" si="7"/>
        <v>1</v>
      </c>
      <c r="AA61" s="140">
        <v>2</v>
      </c>
      <c r="AB61" s="78">
        <f t="shared" si="8"/>
        <v>1</v>
      </c>
      <c r="AC61" s="140">
        <v>0</v>
      </c>
      <c r="AD61" s="25">
        <f t="shared" si="9"/>
        <v>0</v>
      </c>
      <c r="AE61" s="140">
        <v>0</v>
      </c>
      <c r="AF61" s="25">
        <f t="shared" si="10"/>
        <v>0</v>
      </c>
      <c r="AG61" s="140">
        <v>0</v>
      </c>
      <c r="AH61" s="25">
        <f t="shared" si="11"/>
        <v>0</v>
      </c>
      <c r="AI61" s="26"/>
      <c r="AJ61" s="71">
        <f t="shared" si="12"/>
        <v>0</v>
      </c>
      <c r="AK61" s="26"/>
      <c r="AL61" s="71">
        <f t="shared" si="13"/>
        <v>0</v>
      </c>
      <c r="AM61" s="26"/>
      <c r="AN61" s="71">
        <f t="shared" si="14"/>
        <v>0</v>
      </c>
      <c r="AO61" s="27">
        <f t="shared" si="15"/>
        <v>48</v>
      </c>
      <c r="AP61" s="27">
        <f t="shared" si="16"/>
        <v>9</v>
      </c>
      <c r="AQ61" s="46">
        <v>1</v>
      </c>
      <c r="AR61" s="46">
        <v>0</v>
      </c>
      <c r="AS61" s="46">
        <v>3</v>
      </c>
      <c r="AT61" s="28">
        <f t="shared" si="17"/>
        <v>4</v>
      </c>
      <c r="AU61" s="80">
        <f t="shared" si="18"/>
        <v>1</v>
      </c>
      <c r="AV61" s="80">
        <f t="shared" si="19"/>
        <v>0</v>
      </c>
      <c r="AW61" s="81">
        <f t="shared" si="23"/>
        <v>6</v>
      </c>
      <c r="AX61" s="28">
        <f t="shared" si="20"/>
        <v>7</v>
      </c>
      <c r="AY61" s="82">
        <f t="shared" si="24"/>
        <v>0</v>
      </c>
      <c r="AZ61" s="82">
        <f t="shared" si="24"/>
        <v>0</v>
      </c>
      <c r="BA61" s="82">
        <f t="shared" si="24"/>
        <v>-3</v>
      </c>
      <c r="BB61" s="28">
        <f t="shared" si="24"/>
        <v>-3</v>
      </c>
      <c r="BC61" s="33">
        <f t="shared" si="22"/>
        <v>-42.857142857142854</v>
      </c>
      <c r="BD61" s="157"/>
      <c r="BE61" s="158"/>
      <c r="BF61" s="158"/>
      <c r="BG61" s="17"/>
      <c r="BH61" s="22"/>
      <c r="BI61" s="99"/>
      <c r="BJ61" s="99"/>
      <c r="BK61" s="99"/>
      <c r="BL61" s="102"/>
      <c r="BM61" s="102"/>
      <c r="BN61" s="102"/>
      <c r="BO61" s="67"/>
      <c r="BP61" s="92"/>
    </row>
    <row r="62" spans="1:68" s="16" customFormat="1" ht="24" x14ac:dyDescent="0.55000000000000004">
      <c r="A62" s="17">
        <v>58</v>
      </c>
      <c r="B62" s="139" t="s">
        <v>285</v>
      </c>
      <c r="C62" s="72" t="s">
        <v>82</v>
      </c>
      <c r="D62" s="72" t="s">
        <v>80</v>
      </c>
      <c r="E62" s="72" t="s">
        <v>43</v>
      </c>
      <c r="F62" s="68" t="s">
        <v>152</v>
      </c>
      <c r="G62" s="69" t="s">
        <v>44</v>
      </c>
      <c r="H62" s="73">
        <v>50</v>
      </c>
      <c r="I62" s="73" t="s">
        <v>47</v>
      </c>
      <c r="J62" s="221" t="s">
        <v>40</v>
      </c>
      <c r="K62" s="140">
        <v>6</v>
      </c>
      <c r="L62" s="23">
        <f t="shared" si="0"/>
        <v>1</v>
      </c>
      <c r="M62" s="140">
        <v>10</v>
      </c>
      <c r="N62" s="23">
        <f t="shared" si="1"/>
        <v>1</v>
      </c>
      <c r="O62" s="140">
        <v>12</v>
      </c>
      <c r="P62" s="23">
        <f t="shared" si="2"/>
        <v>1</v>
      </c>
      <c r="Q62" s="140">
        <v>12</v>
      </c>
      <c r="R62" s="78">
        <f t="shared" si="3"/>
        <v>1</v>
      </c>
      <c r="S62" s="140">
        <v>8</v>
      </c>
      <c r="T62" s="78">
        <f t="shared" si="4"/>
        <v>1</v>
      </c>
      <c r="U62" s="140">
        <v>14</v>
      </c>
      <c r="V62" s="78">
        <f t="shared" si="5"/>
        <v>1</v>
      </c>
      <c r="W62" s="140">
        <v>14</v>
      </c>
      <c r="X62" s="78">
        <f t="shared" si="6"/>
        <v>1</v>
      </c>
      <c r="Y62" s="140">
        <v>11</v>
      </c>
      <c r="Z62" s="78">
        <f t="shared" si="7"/>
        <v>1</v>
      </c>
      <c r="AA62" s="140">
        <v>15</v>
      </c>
      <c r="AB62" s="78">
        <f t="shared" si="8"/>
        <v>1</v>
      </c>
      <c r="AC62" s="140">
        <v>0</v>
      </c>
      <c r="AD62" s="25">
        <f t="shared" si="9"/>
        <v>0</v>
      </c>
      <c r="AE62" s="140">
        <v>0</v>
      </c>
      <c r="AF62" s="25">
        <f t="shared" si="10"/>
        <v>0</v>
      </c>
      <c r="AG62" s="140">
        <v>0</v>
      </c>
      <c r="AH62" s="25">
        <f t="shared" si="11"/>
        <v>0</v>
      </c>
      <c r="AI62" s="26"/>
      <c r="AJ62" s="71">
        <f t="shared" si="12"/>
        <v>0</v>
      </c>
      <c r="AK62" s="26"/>
      <c r="AL62" s="71">
        <f t="shared" si="13"/>
        <v>0</v>
      </c>
      <c r="AM62" s="26"/>
      <c r="AN62" s="71">
        <f t="shared" si="14"/>
        <v>0</v>
      </c>
      <c r="AO62" s="27">
        <f t="shared" si="15"/>
        <v>102</v>
      </c>
      <c r="AP62" s="27">
        <f t="shared" si="16"/>
        <v>9</v>
      </c>
      <c r="AQ62" s="46">
        <v>1</v>
      </c>
      <c r="AR62" s="46">
        <v>0</v>
      </c>
      <c r="AS62" s="46">
        <v>8</v>
      </c>
      <c r="AT62" s="28">
        <f t="shared" si="17"/>
        <v>9</v>
      </c>
      <c r="AU62" s="80">
        <f t="shared" si="18"/>
        <v>1</v>
      </c>
      <c r="AV62" s="80">
        <f t="shared" si="19"/>
        <v>0</v>
      </c>
      <c r="AW62" s="81">
        <f t="shared" si="23"/>
        <v>8</v>
      </c>
      <c r="AX62" s="28">
        <f t="shared" si="20"/>
        <v>9</v>
      </c>
      <c r="AY62" s="82">
        <f t="shared" si="24"/>
        <v>0</v>
      </c>
      <c r="AZ62" s="82">
        <f t="shared" si="24"/>
        <v>0</v>
      </c>
      <c r="BA62" s="82">
        <f t="shared" si="24"/>
        <v>0</v>
      </c>
      <c r="BB62" s="28">
        <f t="shared" si="24"/>
        <v>0</v>
      </c>
      <c r="BC62" s="33">
        <f t="shared" si="22"/>
        <v>0</v>
      </c>
      <c r="BD62" s="157"/>
      <c r="BE62" s="158"/>
      <c r="BF62" s="158">
        <v>1</v>
      </c>
      <c r="BG62" s="34"/>
      <c r="BH62" s="35"/>
      <c r="BI62" s="99"/>
      <c r="BJ62" s="99"/>
      <c r="BK62" s="99"/>
      <c r="BL62" s="102"/>
      <c r="BM62" s="102"/>
      <c r="BN62" s="102"/>
      <c r="BO62" s="67">
        <v>5</v>
      </c>
      <c r="BP62" s="92"/>
    </row>
    <row r="63" spans="1:68" s="16" customFormat="1" ht="24" x14ac:dyDescent="0.55000000000000004">
      <c r="A63" s="17">
        <v>59</v>
      </c>
      <c r="B63" s="139" t="s">
        <v>286</v>
      </c>
      <c r="C63" s="68" t="s">
        <v>82</v>
      </c>
      <c r="D63" s="68" t="s">
        <v>80</v>
      </c>
      <c r="E63" s="68" t="s">
        <v>43</v>
      </c>
      <c r="F63" s="68" t="s">
        <v>153</v>
      </c>
      <c r="G63" s="69" t="s">
        <v>44</v>
      </c>
      <c r="H63" s="69">
        <v>45</v>
      </c>
      <c r="I63" s="73" t="s">
        <v>47</v>
      </c>
      <c r="J63" s="221" t="s">
        <v>40</v>
      </c>
      <c r="K63" s="140">
        <v>0</v>
      </c>
      <c r="L63" s="23">
        <f t="shared" si="0"/>
        <v>0</v>
      </c>
      <c r="M63" s="140">
        <v>26</v>
      </c>
      <c r="N63" s="23">
        <f t="shared" si="1"/>
        <v>1</v>
      </c>
      <c r="O63" s="140">
        <v>23</v>
      </c>
      <c r="P63" s="23">
        <f t="shared" si="2"/>
        <v>1</v>
      </c>
      <c r="Q63" s="140">
        <v>22</v>
      </c>
      <c r="R63" s="78">
        <f t="shared" si="3"/>
        <v>1</v>
      </c>
      <c r="S63" s="140">
        <v>25</v>
      </c>
      <c r="T63" s="78">
        <f t="shared" si="4"/>
        <v>1</v>
      </c>
      <c r="U63" s="140">
        <v>34</v>
      </c>
      <c r="V63" s="78">
        <f t="shared" si="5"/>
        <v>1</v>
      </c>
      <c r="W63" s="140">
        <v>43</v>
      </c>
      <c r="X63" s="78">
        <f t="shared" si="6"/>
        <v>2</v>
      </c>
      <c r="Y63" s="140">
        <v>22</v>
      </c>
      <c r="Z63" s="78">
        <f t="shared" si="7"/>
        <v>1</v>
      </c>
      <c r="AA63" s="140">
        <v>32</v>
      </c>
      <c r="AB63" s="78">
        <f t="shared" si="8"/>
        <v>1</v>
      </c>
      <c r="AC63" s="140">
        <v>0</v>
      </c>
      <c r="AD63" s="25">
        <f t="shared" si="9"/>
        <v>0</v>
      </c>
      <c r="AE63" s="140">
        <v>0</v>
      </c>
      <c r="AF63" s="25">
        <f t="shared" si="10"/>
        <v>0</v>
      </c>
      <c r="AG63" s="140">
        <v>0</v>
      </c>
      <c r="AH63" s="25">
        <f t="shared" si="11"/>
        <v>0</v>
      </c>
      <c r="AI63" s="26"/>
      <c r="AJ63" s="71">
        <f t="shared" si="12"/>
        <v>0</v>
      </c>
      <c r="AK63" s="26"/>
      <c r="AL63" s="71">
        <f t="shared" si="13"/>
        <v>0</v>
      </c>
      <c r="AM63" s="26"/>
      <c r="AN63" s="71">
        <f t="shared" si="14"/>
        <v>0</v>
      </c>
      <c r="AO63" s="27">
        <f t="shared" si="15"/>
        <v>227</v>
      </c>
      <c r="AP63" s="27">
        <f t="shared" si="16"/>
        <v>9</v>
      </c>
      <c r="AQ63" s="46">
        <v>1</v>
      </c>
      <c r="AR63" s="46">
        <v>0</v>
      </c>
      <c r="AS63" s="46">
        <v>10</v>
      </c>
      <c r="AT63" s="28">
        <f t="shared" si="17"/>
        <v>11</v>
      </c>
      <c r="AU63" s="80">
        <f t="shared" si="18"/>
        <v>1</v>
      </c>
      <c r="AV63" s="80">
        <f t="shared" si="19"/>
        <v>1</v>
      </c>
      <c r="AW63" s="81">
        <f t="shared" si="23"/>
        <v>11</v>
      </c>
      <c r="AX63" s="28">
        <f t="shared" si="20"/>
        <v>13</v>
      </c>
      <c r="AY63" s="82">
        <f t="shared" si="24"/>
        <v>0</v>
      </c>
      <c r="AZ63" s="82">
        <f t="shared" si="24"/>
        <v>-1</v>
      </c>
      <c r="BA63" s="82">
        <f t="shared" si="24"/>
        <v>-1</v>
      </c>
      <c r="BB63" s="28">
        <f t="shared" si="24"/>
        <v>-2</v>
      </c>
      <c r="BC63" s="33">
        <f t="shared" si="22"/>
        <v>-15.384615384615385</v>
      </c>
      <c r="BD63" s="157"/>
      <c r="BE63" s="158"/>
      <c r="BF63" s="158"/>
      <c r="BG63" s="17"/>
      <c r="BH63" s="22"/>
      <c r="BI63" s="99"/>
      <c r="BJ63" s="99"/>
      <c r="BK63" s="99"/>
      <c r="BL63" s="102"/>
      <c r="BM63" s="102"/>
      <c r="BN63" s="102"/>
      <c r="BO63" s="67"/>
      <c r="BP63" s="92"/>
    </row>
    <row r="64" spans="1:68" s="16" customFormat="1" ht="24" x14ac:dyDescent="0.55000000000000004">
      <c r="A64" s="17">
        <v>60</v>
      </c>
      <c r="B64" s="139" t="s">
        <v>287</v>
      </c>
      <c r="C64" s="68" t="s">
        <v>80</v>
      </c>
      <c r="D64" s="68" t="s">
        <v>80</v>
      </c>
      <c r="E64" s="68" t="s">
        <v>43</v>
      </c>
      <c r="F64" s="68" t="s">
        <v>154</v>
      </c>
      <c r="G64" s="69" t="s">
        <v>44</v>
      </c>
      <c r="H64" s="69">
        <v>43</v>
      </c>
      <c r="I64" s="73" t="s">
        <v>47</v>
      </c>
      <c r="J64" s="221" t="s">
        <v>40</v>
      </c>
      <c r="K64" s="140">
        <v>0</v>
      </c>
      <c r="L64" s="23">
        <f t="shared" si="0"/>
        <v>0</v>
      </c>
      <c r="M64" s="140">
        <v>3</v>
      </c>
      <c r="N64" s="23">
        <f t="shared" si="1"/>
        <v>1</v>
      </c>
      <c r="O64" s="140">
        <v>12</v>
      </c>
      <c r="P64" s="23">
        <f t="shared" si="2"/>
        <v>1</v>
      </c>
      <c r="Q64" s="140">
        <v>9</v>
      </c>
      <c r="R64" s="78">
        <f t="shared" si="3"/>
        <v>1</v>
      </c>
      <c r="S64" s="140">
        <v>5</v>
      </c>
      <c r="T64" s="78">
        <f t="shared" si="4"/>
        <v>1</v>
      </c>
      <c r="U64" s="140">
        <v>6</v>
      </c>
      <c r="V64" s="78">
        <f t="shared" si="5"/>
        <v>1</v>
      </c>
      <c r="W64" s="140">
        <v>13</v>
      </c>
      <c r="X64" s="78">
        <f t="shared" si="6"/>
        <v>1</v>
      </c>
      <c r="Y64" s="140">
        <v>7</v>
      </c>
      <c r="Z64" s="78">
        <f t="shared" si="7"/>
        <v>1</v>
      </c>
      <c r="AA64" s="140">
        <v>12</v>
      </c>
      <c r="AB64" s="78">
        <f t="shared" si="8"/>
        <v>1</v>
      </c>
      <c r="AC64" s="140">
        <v>0</v>
      </c>
      <c r="AD64" s="25">
        <f t="shared" si="9"/>
        <v>0</v>
      </c>
      <c r="AE64" s="140">
        <v>0</v>
      </c>
      <c r="AF64" s="25">
        <f t="shared" si="10"/>
        <v>0</v>
      </c>
      <c r="AG64" s="140">
        <v>0</v>
      </c>
      <c r="AH64" s="25">
        <f t="shared" si="11"/>
        <v>0</v>
      </c>
      <c r="AI64" s="26"/>
      <c r="AJ64" s="71">
        <f t="shared" si="12"/>
        <v>0</v>
      </c>
      <c r="AK64" s="26"/>
      <c r="AL64" s="71">
        <f t="shared" si="13"/>
        <v>0</v>
      </c>
      <c r="AM64" s="26"/>
      <c r="AN64" s="71">
        <f t="shared" si="14"/>
        <v>0</v>
      </c>
      <c r="AO64" s="27">
        <f t="shared" si="15"/>
        <v>67</v>
      </c>
      <c r="AP64" s="27">
        <f t="shared" si="16"/>
        <v>8</v>
      </c>
      <c r="AQ64" s="142">
        <v>1</v>
      </c>
      <c r="AR64" s="142">
        <v>0</v>
      </c>
      <c r="AS64" s="142">
        <v>5</v>
      </c>
      <c r="AT64" s="28">
        <f t="shared" si="17"/>
        <v>6</v>
      </c>
      <c r="AU64" s="80">
        <f t="shared" si="18"/>
        <v>1</v>
      </c>
      <c r="AV64" s="80">
        <f t="shared" si="19"/>
        <v>0</v>
      </c>
      <c r="AW64" s="81">
        <f t="shared" si="23"/>
        <v>6</v>
      </c>
      <c r="AX64" s="28">
        <f t="shared" si="20"/>
        <v>7</v>
      </c>
      <c r="AY64" s="82">
        <f t="shared" si="24"/>
        <v>0</v>
      </c>
      <c r="AZ64" s="82">
        <f t="shared" si="24"/>
        <v>0</v>
      </c>
      <c r="BA64" s="82">
        <f t="shared" si="24"/>
        <v>-1</v>
      </c>
      <c r="BB64" s="28">
        <f t="shared" si="24"/>
        <v>-1</v>
      </c>
      <c r="BC64" s="33">
        <f t="shared" si="22"/>
        <v>-14.285714285714285</v>
      </c>
      <c r="BD64" s="157">
        <v>1</v>
      </c>
      <c r="BE64" s="157"/>
      <c r="BF64" s="157"/>
      <c r="BG64" s="34"/>
      <c r="BH64" s="35"/>
      <c r="BI64" s="99"/>
      <c r="BJ64" s="99"/>
      <c r="BK64" s="99"/>
      <c r="BL64" s="102"/>
      <c r="BM64" s="102"/>
      <c r="BN64" s="102"/>
      <c r="BO64" s="67"/>
      <c r="BP64" s="92"/>
    </row>
    <row r="65" spans="1:68" s="16" customFormat="1" ht="24" x14ac:dyDescent="0.55000000000000004">
      <c r="A65" s="67">
        <v>61</v>
      </c>
      <c r="B65" s="139" t="s">
        <v>288</v>
      </c>
      <c r="C65" s="68" t="s">
        <v>80</v>
      </c>
      <c r="D65" s="68" t="s">
        <v>80</v>
      </c>
      <c r="E65" s="68" t="s">
        <v>43</v>
      </c>
      <c r="F65" s="68" t="s">
        <v>155</v>
      </c>
      <c r="G65" s="69" t="s">
        <v>44</v>
      </c>
      <c r="H65" s="69">
        <v>40</v>
      </c>
      <c r="I65" s="73" t="s">
        <v>47</v>
      </c>
      <c r="J65" s="221" t="s">
        <v>40</v>
      </c>
      <c r="K65" s="140">
        <v>0</v>
      </c>
      <c r="L65" s="23">
        <f t="shared" si="0"/>
        <v>0</v>
      </c>
      <c r="M65" s="140">
        <v>23</v>
      </c>
      <c r="N65" s="23">
        <f t="shared" si="1"/>
        <v>1</v>
      </c>
      <c r="O65" s="140">
        <v>21</v>
      </c>
      <c r="P65" s="23">
        <f t="shared" si="2"/>
        <v>1</v>
      </c>
      <c r="Q65" s="140">
        <v>15</v>
      </c>
      <c r="R65" s="78">
        <f t="shared" si="3"/>
        <v>1</v>
      </c>
      <c r="S65" s="140">
        <v>15</v>
      </c>
      <c r="T65" s="78">
        <f t="shared" si="4"/>
        <v>1</v>
      </c>
      <c r="U65" s="140">
        <v>25</v>
      </c>
      <c r="V65" s="78">
        <f t="shared" si="5"/>
        <v>1</v>
      </c>
      <c r="W65" s="140">
        <v>14</v>
      </c>
      <c r="X65" s="78">
        <f t="shared" si="6"/>
        <v>1</v>
      </c>
      <c r="Y65" s="140">
        <v>18</v>
      </c>
      <c r="Z65" s="78">
        <f t="shared" si="7"/>
        <v>1</v>
      </c>
      <c r="AA65" s="140">
        <v>20</v>
      </c>
      <c r="AB65" s="78">
        <f t="shared" si="8"/>
        <v>1</v>
      </c>
      <c r="AC65" s="140">
        <v>15</v>
      </c>
      <c r="AD65" s="25">
        <f t="shared" si="9"/>
        <v>1</v>
      </c>
      <c r="AE65" s="140">
        <v>19</v>
      </c>
      <c r="AF65" s="25">
        <f t="shared" si="10"/>
        <v>1</v>
      </c>
      <c r="AG65" s="140">
        <v>12</v>
      </c>
      <c r="AH65" s="25">
        <f t="shared" si="11"/>
        <v>1</v>
      </c>
      <c r="AI65" s="26"/>
      <c r="AJ65" s="71">
        <f t="shared" si="12"/>
        <v>0</v>
      </c>
      <c r="AK65" s="26"/>
      <c r="AL65" s="71">
        <f t="shared" si="13"/>
        <v>0</v>
      </c>
      <c r="AM65" s="26"/>
      <c r="AN65" s="71">
        <f t="shared" si="14"/>
        <v>0</v>
      </c>
      <c r="AO65" s="27">
        <f t="shared" si="15"/>
        <v>197</v>
      </c>
      <c r="AP65" s="27">
        <f t="shared" si="16"/>
        <v>11</v>
      </c>
      <c r="AQ65" s="105">
        <v>1</v>
      </c>
      <c r="AR65" s="105">
        <v>0</v>
      </c>
      <c r="AS65" s="105">
        <v>15</v>
      </c>
      <c r="AT65" s="28">
        <f t="shared" si="17"/>
        <v>16</v>
      </c>
      <c r="AU65" s="80">
        <f t="shared" si="18"/>
        <v>1</v>
      </c>
      <c r="AV65" s="80">
        <f t="shared" si="19"/>
        <v>1</v>
      </c>
      <c r="AW65" s="81">
        <f t="shared" si="23"/>
        <v>14</v>
      </c>
      <c r="AX65" s="28">
        <f t="shared" si="20"/>
        <v>16</v>
      </c>
      <c r="AY65" s="82">
        <f t="shared" si="24"/>
        <v>0</v>
      </c>
      <c r="AZ65" s="82">
        <f t="shared" si="24"/>
        <v>-1</v>
      </c>
      <c r="BA65" s="82">
        <f t="shared" si="24"/>
        <v>1</v>
      </c>
      <c r="BB65" s="28">
        <f t="shared" si="24"/>
        <v>0</v>
      </c>
      <c r="BC65" s="33">
        <f t="shared" si="22"/>
        <v>0</v>
      </c>
      <c r="BD65" s="157"/>
      <c r="BE65" s="158">
        <v>1</v>
      </c>
      <c r="BF65" s="158"/>
      <c r="BG65" s="34"/>
      <c r="BH65" s="35"/>
      <c r="BI65" s="99"/>
      <c r="BJ65" s="99"/>
      <c r="BK65" s="99"/>
      <c r="BL65" s="102"/>
      <c r="BM65" s="102"/>
      <c r="BN65" s="102"/>
      <c r="BO65" s="67">
        <v>5</v>
      </c>
      <c r="BP65" s="92"/>
    </row>
    <row r="66" spans="1:68" s="16" customFormat="1" ht="24" x14ac:dyDescent="0.55000000000000004">
      <c r="A66" s="17">
        <v>62</v>
      </c>
      <c r="B66" s="139" t="s">
        <v>289</v>
      </c>
      <c r="C66" s="72" t="s">
        <v>80</v>
      </c>
      <c r="D66" s="72" t="s">
        <v>80</v>
      </c>
      <c r="E66" s="72" t="s">
        <v>43</v>
      </c>
      <c r="F66" s="68" t="s">
        <v>156</v>
      </c>
      <c r="G66" s="69" t="s">
        <v>44</v>
      </c>
      <c r="H66" s="73">
        <v>45</v>
      </c>
      <c r="I66" s="73" t="s">
        <v>47</v>
      </c>
      <c r="J66" s="221" t="s">
        <v>38</v>
      </c>
      <c r="K66" s="140">
        <v>0</v>
      </c>
      <c r="L66" s="23">
        <f t="shared" si="0"/>
        <v>0</v>
      </c>
      <c r="M66" s="140">
        <v>5</v>
      </c>
      <c r="N66" s="23">
        <f t="shared" si="1"/>
        <v>1</v>
      </c>
      <c r="O66" s="140">
        <v>7</v>
      </c>
      <c r="P66" s="23">
        <f t="shared" si="2"/>
        <v>1</v>
      </c>
      <c r="Q66" s="140">
        <v>4</v>
      </c>
      <c r="R66" s="78">
        <f t="shared" si="3"/>
        <v>1</v>
      </c>
      <c r="S66" s="140">
        <v>8</v>
      </c>
      <c r="T66" s="78">
        <f t="shared" si="4"/>
        <v>1</v>
      </c>
      <c r="U66" s="140">
        <v>8</v>
      </c>
      <c r="V66" s="78">
        <f t="shared" si="5"/>
        <v>1</v>
      </c>
      <c r="W66" s="140">
        <v>6</v>
      </c>
      <c r="X66" s="78">
        <f t="shared" si="6"/>
        <v>1</v>
      </c>
      <c r="Y66" s="140">
        <v>5</v>
      </c>
      <c r="Z66" s="78">
        <f t="shared" si="7"/>
        <v>1</v>
      </c>
      <c r="AA66" s="140">
        <v>8</v>
      </c>
      <c r="AB66" s="78">
        <f t="shared" si="8"/>
        <v>1</v>
      </c>
      <c r="AC66" s="140">
        <v>0</v>
      </c>
      <c r="AD66" s="25">
        <f t="shared" si="9"/>
        <v>0</v>
      </c>
      <c r="AE66" s="140">
        <v>0</v>
      </c>
      <c r="AF66" s="25">
        <f t="shared" si="10"/>
        <v>0</v>
      </c>
      <c r="AG66" s="140">
        <v>0</v>
      </c>
      <c r="AH66" s="25">
        <f t="shared" si="11"/>
        <v>0</v>
      </c>
      <c r="AI66" s="26"/>
      <c r="AJ66" s="71">
        <f t="shared" si="12"/>
        <v>0</v>
      </c>
      <c r="AK66" s="26"/>
      <c r="AL66" s="71">
        <f t="shared" si="13"/>
        <v>0</v>
      </c>
      <c r="AM66" s="26"/>
      <c r="AN66" s="71">
        <f t="shared" si="14"/>
        <v>0</v>
      </c>
      <c r="AO66" s="27">
        <f t="shared" si="15"/>
        <v>51</v>
      </c>
      <c r="AP66" s="27">
        <f t="shared" si="16"/>
        <v>8</v>
      </c>
      <c r="AQ66" s="46">
        <v>1</v>
      </c>
      <c r="AR66" s="46">
        <v>0</v>
      </c>
      <c r="AS66" s="46">
        <v>3</v>
      </c>
      <c r="AT66" s="28">
        <f t="shared" si="17"/>
        <v>4</v>
      </c>
      <c r="AU66" s="80">
        <f t="shared" si="18"/>
        <v>1</v>
      </c>
      <c r="AV66" s="80">
        <f t="shared" si="19"/>
        <v>0</v>
      </c>
      <c r="AW66" s="81">
        <f t="shared" si="23"/>
        <v>6</v>
      </c>
      <c r="AX66" s="28">
        <f t="shared" si="20"/>
        <v>7</v>
      </c>
      <c r="AY66" s="82">
        <f t="shared" si="24"/>
        <v>0</v>
      </c>
      <c r="AZ66" s="82">
        <f t="shared" si="24"/>
        <v>0</v>
      </c>
      <c r="BA66" s="82">
        <f t="shared" si="24"/>
        <v>-3</v>
      </c>
      <c r="BB66" s="28">
        <f t="shared" si="24"/>
        <v>-3</v>
      </c>
      <c r="BC66" s="33">
        <f t="shared" si="22"/>
        <v>-42.857142857142854</v>
      </c>
      <c r="BD66" s="157"/>
      <c r="BE66" s="158"/>
      <c r="BF66" s="158"/>
      <c r="BG66" s="17"/>
      <c r="BH66" s="22"/>
      <c r="BI66" s="99"/>
      <c r="BJ66" s="99"/>
      <c r="BK66" s="99"/>
      <c r="BL66" s="102"/>
      <c r="BM66" s="102"/>
      <c r="BN66" s="102"/>
      <c r="BO66" s="67"/>
      <c r="BP66" s="92"/>
    </row>
    <row r="67" spans="1:68" s="16" customFormat="1" ht="24" x14ac:dyDescent="0.55000000000000004">
      <c r="A67" s="17">
        <v>63</v>
      </c>
      <c r="B67" s="139" t="s">
        <v>290</v>
      </c>
      <c r="C67" s="68" t="s">
        <v>80</v>
      </c>
      <c r="D67" s="68" t="s">
        <v>80</v>
      </c>
      <c r="E67" s="68" t="s">
        <v>43</v>
      </c>
      <c r="F67" s="68" t="s">
        <v>157</v>
      </c>
      <c r="G67" s="69" t="s">
        <v>44</v>
      </c>
      <c r="H67" s="69">
        <v>42</v>
      </c>
      <c r="I67" s="73" t="s">
        <v>47</v>
      </c>
      <c r="J67" s="221" t="s">
        <v>40</v>
      </c>
      <c r="K67" s="140">
        <v>0</v>
      </c>
      <c r="L67" s="23">
        <f t="shared" si="0"/>
        <v>0</v>
      </c>
      <c r="M67" s="140">
        <v>11</v>
      </c>
      <c r="N67" s="23">
        <f t="shared" si="1"/>
        <v>1</v>
      </c>
      <c r="O67" s="140">
        <v>11</v>
      </c>
      <c r="P67" s="23">
        <f t="shared" si="2"/>
        <v>1</v>
      </c>
      <c r="Q67" s="140">
        <v>11</v>
      </c>
      <c r="R67" s="78">
        <f t="shared" si="3"/>
        <v>1</v>
      </c>
      <c r="S67" s="140">
        <v>9</v>
      </c>
      <c r="T67" s="78">
        <f t="shared" si="4"/>
        <v>1</v>
      </c>
      <c r="U67" s="140">
        <v>15</v>
      </c>
      <c r="V67" s="78">
        <f t="shared" si="5"/>
        <v>1</v>
      </c>
      <c r="W67" s="140">
        <v>20</v>
      </c>
      <c r="X67" s="78">
        <f t="shared" si="6"/>
        <v>1</v>
      </c>
      <c r="Y67" s="140">
        <v>22</v>
      </c>
      <c r="Z67" s="78">
        <f t="shared" si="7"/>
        <v>1</v>
      </c>
      <c r="AA67" s="140">
        <v>12</v>
      </c>
      <c r="AB67" s="78">
        <f t="shared" si="8"/>
        <v>1</v>
      </c>
      <c r="AC67" s="140">
        <v>19</v>
      </c>
      <c r="AD67" s="25">
        <f t="shared" si="9"/>
        <v>1</v>
      </c>
      <c r="AE67" s="140">
        <v>17</v>
      </c>
      <c r="AF67" s="25">
        <f t="shared" si="10"/>
        <v>1</v>
      </c>
      <c r="AG67" s="140">
        <v>16</v>
      </c>
      <c r="AH67" s="25">
        <f t="shared" si="11"/>
        <v>1</v>
      </c>
      <c r="AI67" s="26"/>
      <c r="AJ67" s="71">
        <f t="shared" si="12"/>
        <v>0</v>
      </c>
      <c r="AK67" s="26"/>
      <c r="AL67" s="71">
        <f t="shared" si="13"/>
        <v>0</v>
      </c>
      <c r="AM67" s="26"/>
      <c r="AN67" s="71">
        <f t="shared" si="14"/>
        <v>0</v>
      </c>
      <c r="AO67" s="27">
        <f t="shared" si="15"/>
        <v>163</v>
      </c>
      <c r="AP67" s="27">
        <f t="shared" si="16"/>
        <v>11</v>
      </c>
      <c r="AQ67" s="46">
        <v>1</v>
      </c>
      <c r="AR67" s="46">
        <v>0</v>
      </c>
      <c r="AS67" s="46">
        <v>14</v>
      </c>
      <c r="AT67" s="28">
        <f t="shared" si="17"/>
        <v>15</v>
      </c>
      <c r="AU67" s="80">
        <f t="shared" si="18"/>
        <v>1</v>
      </c>
      <c r="AV67" s="80">
        <f t="shared" si="19"/>
        <v>1</v>
      </c>
      <c r="AW67" s="81">
        <f t="shared" si="23"/>
        <v>14</v>
      </c>
      <c r="AX67" s="28">
        <f t="shared" si="20"/>
        <v>16</v>
      </c>
      <c r="AY67" s="82">
        <f t="shared" si="24"/>
        <v>0</v>
      </c>
      <c r="AZ67" s="82">
        <f t="shared" si="24"/>
        <v>-1</v>
      </c>
      <c r="BA67" s="82">
        <f t="shared" si="24"/>
        <v>0</v>
      </c>
      <c r="BB67" s="28">
        <f t="shared" si="24"/>
        <v>-1</v>
      </c>
      <c r="BC67" s="33">
        <f t="shared" si="22"/>
        <v>-6.25</v>
      </c>
      <c r="BD67" s="157"/>
      <c r="BE67" s="158"/>
      <c r="BF67" s="158"/>
      <c r="BG67" s="17"/>
      <c r="BH67" s="22"/>
      <c r="BI67" s="99"/>
      <c r="BJ67" s="99"/>
      <c r="BK67" s="99"/>
      <c r="BL67" s="102"/>
      <c r="BM67" s="102"/>
      <c r="BN67" s="102"/>
      <c r="BO67" s="67">
        <v>5</v>
      </c>
      <c r="BP67" s="92"/>
    </row>
    <row r="68" spans="1:68" s="16" customFormat="1" ht="24" x14ac:dyDescent="0.55000000000000004">
      <c r="A68" s="67">
        <v>64</v>
      </c>
      <c r="B68" s="139" t="s">
        <v>291</v>
      </c>
      <c r="C68" s="68" t="s">
        <v>80</v>
      </c>
      <c r="D68" s="68" t="s">
        <v>80</v>
      </c>
      <c r="E68" s="68" t="s">
        <v>43</v>
      </c>
      <c r="F68" s="68" t="s">
        <v>158</v>
      </c>
      <c r="G68" s="69" t="s">
        <v>44</v>
      </c>
      <c r="H68" s="69">
        <v>40</v>
      </c>
      <c r="I68" s="73" t="s">
        <v>47</v>
      </c>
      <c r="J68" s="221" t="s">
        <v>40</v>
      </c>
      <c r="K68" s="140">
        <v>0</v>
      </c>
      <c r="L68" s="23">
        <f t="shared" si="0"/>
        <v>0</v>
      </c>
      <c r="M68" s="140">
        <v>17</v>
      </c>
      <c r="N68" s="23">
        <f t="shared" si="1"/>
        <v>1</v>
      </c>
      <c r="O68" s="140">
        <v>14</v>
      </c>
      <c r="P68" s="23">
        <f t="shared" si="2"/>
        <v>1</v>
      </c>
      <c r="Q68" s="140">
        <v>19</v>
      </c>
      <c r="R68" s="78">
        <f t="shared" si="3"/>
        <v>1</v>
      </c>
      <c r="S68" s="140">
        <v>22</v>
      </c>
      <c r="T68" s="78">
        <f t="shared" si="4"/>
        <v>1</v>
      </c>
      <c r="U68" s="140">
        <v>17</v>
      </c>
      <c r="V68" s="78">
        <f t="shared" si="5"/>
        <v>1</v>
      </c>
      <c r="W68" s="140">
        <v>21</v>
      </c>
      <c r="X68" s="78">
        <f t="shared" si="6"/>
        <v>1</v>
      </c>
      <c r="Y68" s="140">
        <v>19</v>
      </c>
      <c r="Z68" s="78">
        <f t="shared" si="7"/>
        <v>1</v>
      </c>
      <c r="AA68" s="140">
        <v>13</v>
      </c>
      <c r="AB68" s="78">
        <f t="shared" si="8"/>
        <v>1</v>
      </c>
      <c r="AC68" s="140">
        <v>10</v>
      </c>
      <c r="AD68" s="25">
        <f t="shared" si="9"/>
        <v>1</v>
      </c>
      <c r="AE68" s="140">
        <v>16</v>
      </c>
      <c r="AF68" s="25">
        <f t="shared" si="10"/>
        <v>1</v>
      </c>
      <c r="AG68" s="140">
        <v>11</v>
      </c>
      <c r="AH68" s="25">
        <f t="shared" si="11"/>
        <v>1</v>
      </c>
      <c r="AI68" s="26"/>
      <c r="AJ68" s="71">
        <f t="shared" si="12"/>
        <v>0</v>
      </c>
      <c r="AK68" s="26"/>
      <c r="AL68" s="71">
        <f t="shared" si="13"/>
        <v>0</v>
      </c>
      <c r="AM68" s="26"/>
      <c r="AN68" s="71">
        <f t="shared" si="14"/>
        <v>0</v>
      </c>
      <c r="AO68" s="27">
        <f t="shared" si="15"/>
        <v>179</v>
      </c>
      <c r="AP68" s="27">
        <f t="shared" si="16"/>
        <v>11</v>
      </c>
      <c r="AQ68" s="46">
        <v>1</v>
      </c>
      <c r="AR68" s="46">
        <v>0</v>
      </c>
      <c r="AS68" s="46">
        <v>14</v>
      </c>
      <c r="AT68" s="28">
        <f t="shared" si="17"/>
        <v>15</v>
      </c>
      <c r="AU68" s="80">
        <f t="shared" si="18"/>
        <v>1</v>
      </c>
      <c r="AV68" s="80">
        <f t="shared" si="19"/>
        <v>1</v>
      </c>
      <c r="AW68" s="81">
        <f t="shared" si="23"/>
        <v>14</v>
      </c>
      <c r="AX68" s="28">
        <f t="shared" si="20"/>
        <v>16</v>
      </c>
      <c r="AY68" s="82">
        <f t="shared" si="24"/>
        <v>0</v>
      </c>
      <c r="AZ68" s="82">
        <f t="shared" si="24"/>
        <v>-1</v>
      </c>
      <c r="BA68" s="82">
        <f t="shared" si="24"/>
        <v>0</v>
      </c>
      <c r="BB68" s="28">
        <f t="shared" si="24"/>
        <v>-1</v>
      </c>
      <c r="BC68" s="33">
        <f t="shared" si="22"/>
        <v>-6.25</v>
      </c>
      <c r="BD68" s="157"/>
      <c r="BE68" s="158"/>
      <c r="BF68" s="158"/>
      <c r="BG68" s="34"/>
      <c r="BH68" s="35"/>
      <c r="BI68" s="99"/>
      <c r="BJ68" s="99"/>
      <c r="BK68" s="99"/>
      <c r="BL68" s="102"/>
      <c r="BM68" s="102"/>
      <c r="BN68" s="102"/>
      <c r="BO68" s="67"/>
      <c r="BP68" s="92"/>
    </row>
    <row r="69" spans="1:68" s="16" customFormat="1" ht="24" x14ac:dyDescent="0.55000000000000004">
      <c r="A69" s="17">
        <v>65</v>
      </c>
      <c r="B69" s="139" t="s">
        <v>292</v>
      </c>
      <c r="C69" s="68" t="s">
        <v>83</v>
      </c>
      <c r="D69" s="68" t="s">
        <v>84</v>
      </c>
      <c r="E69" s="68" t="s">
        <v>43</v>
      </c>
      <c r="F69" s="68" t="s">
        <v>159</v>
      </c>
      <c r="G69" s="69" t="s">
        <v>52</v>
      </c>
      <c r="H69" s="69">
        <v>8</v>
      </c>
      <c r="I69" s="73" t="s">
        <v>47</v>
      </c>
      <c r="J69" s="221" t="s">
        <v>38</v>
      </c>
      <c r="K69" s="140">
        <v>0</v>
      </c>
      <c r="L69" s="23">
        <f t="shared" ref="L69:L128" si="25">IF(K69=0,0,IF(K69&lt;10,1,IF(MOD(K69,30)&lt;10,ROUNDDOWN(K69/30,0),ROUNDUP(K69/30,0))))</f>
        <v>0</v>
      </c>
      <c r="M69" s="140">
        <v>9</v>
      </c>
      <c r="N69" s="23">
        <f t="shared" ref="N69:N128" si="26">IF(M69=0,0,IF(M69&lt;10,1,IF(MOD(M69,30)&lt;10,ROUNDDOWN(M69/30,0),ROUNDUP(M69/30,0))))</f>
        <v>1</v>
      </c>
      <c r="O69" s="140">
        <v>8</v>
      </c>
      <c r="P69" s="23">
        <f t="shared" ref="P69:P128" si="27">IF(O69=0,0,IF(O69&lt;10,1,IF(MOD(O69,30)&lt;10,ROUNDDOWN(O69/30,0),ROUNDUP(O69/30,0))))</f>
        <v>1</v>
      </c>
      <c r="Q69" s="140">
        <v>12</v>
      </c>
      <c r="R69" s="78">
        <f t="shared" ref="R69:R128" si="28">IF(Q69=0,0,IF(Q69&lt;10,1,IF(MOD(Q69,30)&lt;10,ROUNDDOWN(Q69/30,0),ROUNDUP(Q69/30,0))))</f>
        <v>1</v>
      </c>
      <c r="S69" s="140">
        <v>9</v>
      </c>
      <c r="T69" s="78">
        <f t="shared" ref="T69:T128" si="29">IF(S69=0,0,IF(S69&lt;10,1,IF(MOD(S69,30)&lt;10,ROUNDDOWN(S69/30,0),ROUNDUP(S69/30,0))))</f>
        <v>1</v>
      </c>
      <c r="U69" s="140">
        <v>10</v>
      </c>
      <c r="V69" s="78">
        <f t="shared" ref="V69:V128" si="30">IF(U69=0,0,IF(U69&lt;10,1,IF(MOD(U69,30)&lt;10,ROUNDDOWN(U69/30,0),ROUNDUP(U69/30,0))))</f>
        <v>1</v>
      </c>
      <c r="W69" s="140">
        <v>9</v>
      </c>
      <c r="X69" s="78">
        <f t="shared" ref="X69:X128" si="31">IF(W69=0,0,IF(W69&lt;10,1,IF(MOD(W69,30)&lt;10,ROUNDDOWN(W69/30,0),ROUNDUP(W69/30,0))))</f>
        <v>1</v>
      </c>
      <c r="Y69" s="140">
        <v>8</v>
      </c>
      <c r="Z69" s="78">
        <f t="shared" ref="Z69:Z128" si="32">IF(Y69=0,0,IF(Y69&lt;10,1,IF(MOD(Y69,30)&lt;10,ROUNDDOWN(Y69/30,0),ROUNDUP(Y69/30,0))))</f>
        <v>1</v>
      </c>
      <c r="AA69" s="140">
        <v>9</v>
      </c>
      <c r="AB69" s="78">
        <f t="shared" ref="AB69:AB128" si="33">IF(AA69=0,0,IF(AA69&lt;10,1,IF(MOD(AA69,30)&lt;10,ROUNDDOWN(AA69/30,0),ROUNDUP(AA69/30,0))))</f>
        <v>1</v>
      </c>
      <c r="AC69" s="140">
        <v>0</v>
      </c>
      <c r="AD69" s="25">
        <f t="shared" ref="AD69:AD128" si="34">IF(AC69=0,0,IF(AC69&lt;10,1,IF(MOD(AC69,35)&lt;10,ROUNDDOWN(AC69/35,0),ROUNDUP(AC69/35,0))))</f>
        <v>0</v>
      </c>
      <c r="AE69" s="140">
        <v>0</v>
      </c>
      <c r="AF69" s="25">
        <f t="shared" ref="AF69:AF128" si="35">IF(AE69=0,0,IF(AE69&lt;10,1,IF(MOD(AE69,35)&lt;10,ROUNDDOWN(AE69/35,0),ROUNDUP(AE69/35,0))))</f>
        <v>0</v>
      </c>
      <c r="AG69" s="140">
        <v>0</v>
      </c>
      <c r="AH69" s="25">
        <f t="shared" ref="AH69:AH128" si="36">IF(AG69=0,0,IF(AG69&lt;10,1,IF(MOD(AG69,35)&lt;10,ROUNDDOWN(AG69/35,0),ROUNDUP(AG69/35,0))))</f>
        <v>0</v>
      </c>
      <c r="AI69" s="26"/>
      <c r="AJ69" s="71">
        <f t="shared" ref="AJ69:AJ128" si="37">IF(AI69=0,0,IF(AI69&lt;10,1,IF(MOD(AI69,35)&lt;10,ROUNDDOWN(AI69/35,0),ROUNDUP(AI69/35,0))))</f>
        <v>0</v>
      </c>
      <c r="AK69" s="26"/>
      <c r="AL69" s="71">
        <f t="shared" ref="AL69:AL128" si="38">IF(AK69=0,0,IF(AK69&lt;10,1,IF(MOD(AK69,35)&lt;10,ROUNDDOWN(AK69/35,0),ROUNDUP(AK69/35,0))))</f>
        <v>0</v>
      </c>
      <c r="AM69" s="26"/>
      <c r="AN69" s="71">
        <f t="shared" ref="AN69:AN128" si="39">IF(AM69=0,0,IF(AM69&lt;10,1,IF(MOD(AM69,35)&lt;10,ROUNDDOWN(AM69/35,0),ROUNDUP(AM69/35,0))))</f>
        <v>0</v>
      </c>
      <c r="AO69" s="27">
        <f t="shared" ref="AO69:AO128" si="40">SUM(K69+M69+O69+Q69+S69+U69+W69+Y69+AA69+AC69+AE69+AG69+AI69+AK69+AM69)</f>
        <v>74</v>
      </c>
      <c r="AP69" s="27">
        <f t="shared" ref="AP69:AP128" si="41">SUM(L69+N69+P69+R69+T69+V69+X69+Z69+AB69+AD69+AF69+AH69+AJ69+AL69+AN69)</f>
        <v>8</v>
      </c>
      <c r="AQ69" s="46">
        <v>1</v>
      </c>
      <c r="AR69" s="46">
        <v>0</v>
      </c>
      <c r="AS69" s="46">
        <v>4</v>
      </c>
      <c r="AT69" s="28">
        <f t="shared" ref="AT69:AT128" si="42">SUM(AQ69:AS69)</f>
        <v>5</v>
      </c>
      <c r="AU69" s="80">
        <f t="shared" ref="AU69:AU128" si="43">IF(AO69&lt;1,0,IF(OR(AND(J69="ป.ปกติ",AO69&lt;=40),J69=""),0,1))</f>
        <v>1</v>
      </c>
      <c r="AV69" s="80">
        <f t="shared" ref="AV69:AV128" si="44">IF(AO69&lt;=119,0,IF(AO69&lt;=719,1,IF(AO69&lt;=1079,2,IF(AO69&lt;=1679,3,4))))</f>
        <v>0</v>
      </c>
      <c r="AW69" s="81">
        <f t="shared" si="23"/>
        <v>6</v>
      </c>
      <c r="AX69" s="28">
        <f t="shared" ref="AX69:AX128" si="45">SUM(AU69:AW69)</f>
        <v>7</v>
      </c>
      <c r="AY69" s="82">
        <f t="shared" ref="AY69:BB95" si="46">SUM(AQ69)-AU69</f>
        <v>0</v>
      </c>
      <c r="AZ69" s="82">
        <f t="shared" si="46"/>
        <v>0</v>
      </c>
      <c r="BA69" s="82">
        <f t="shared" si="46"/>
        <v>-2</v>
      </c>
      <c r="BB69" s="28">
        <f t="shared" si="46"/>
        <v>-2</v>
      </c>
      <c r="BC69" s="33">
        <f t="shared" ref="BC69:BC128" si="47">BB69/AX69*100</f>
        <v>-28.571428571428569</v>
      </c>
      <c r="BD69" s="157"/>
      <c r="BE69" s="158"/>
      <c r="BF69" s="158"/>
      <c r="BG69" s="32"/>
      <c r="BH69" s="54"/>
      <c r="BI69" s="99"/>
      <c r="BJ69" s="99"/>
      <c r="BK69" s="99"/>
      <c r="BL69" s="102"/>
      <c r="BM69" s="102"/>
      <c r="BN69" s="102"/>
      <c r="BO69" s="67"/>
      <c r="BP69" s="92"/>
    </row>
    <row r="70" spans="1:68" s="16" customFormat="1" ht="26.25" customHeight="1" x14ac:dyDescent="0.55000000000000004">
      <c r="A70" s="17">
        <v>66</v>
      </c>
      <c r="B70" s="139" t="s">
        <v>293</v>
      </c>
      <c r="C70" s="68" t="s">
        <v>83</v>
      </c>
      <c r="D70" s="68" t="s">
        <v>84</v>
      </c>
      <c r="E70" s="68" t="s">
        <v>43</v>
      </c>
      <c r="F70" s="68" t="s">
        <v>160</v>
      </c>
      <c r="G70" s="69" t="s">
        <v>44</v>
      </c>
      <c r="H70" s="69">
        <v>10</v>
      </c>
      <c r="I70" s="73" t="s">
        <v>47</v>
      </c>
      <c r="J70" s="221" t="s">
        <v>38</v>
      </c>
      <c r="K70" s="140">
        <v>0</v>
      </c>
      <c r="L70" s="23">
        <f t="shared" si="25"/>
        <v>0</v>
      </c>
      <c r="M70" s="140">
        <v>17</v>
      </c>
      <c r="N70" s="23">
        <f t="shared" si="26"/>
        <v>1</v>
      </c>
      <c r="O70" s="140">
        <v>18</v>
      </c>
      <c r="P70" s="23">
        <f t="shared" si="27"/>
        <v>1</v>
      </c>
      <c r="Q70" s="140">
        <v>13</v>
      </c>
      <c r="R70" s="78">
        <f t="shared" si="28"/>
        <v>1</v>
      </c>
      <c r="S70" s="140">
        <v>20</v>
      </c>
      <c r="T70" s="78">
        <f t="shared" si="29"/>
        <v>1</v>
      </c>
      <c r="U70" s="140">
        <v>11</v>
      </c>
      <c r="V70" s="78">
        <f t="shared" si="30"/>
        <v>1</v>
      </c>
      <c r="W70" s="140">
        <v>17</v>
      </c>
      <c r="X70" s="78">
        <f t="shared" si="31"/>
        <v>1</v>
      </c>
      <c r="Y70" s="140">
        <v>17</v>
      </c>
      <c r="Z70" s="78">
        <f t="shared" si="32"/>
        <v>1</v>
      </c>
      <c r="AA70" s="140">
        <v>12</v>
      </c>
      <c r="AB70" s="78">
        <f t="shared" si="33"/>
        <v>1</v>
      </c>
      <c r="AC70" s="140">
        <v>12</v>
      </c>
      <c r="AD70" s="25">
        <f t="shared" si="34"/>
        <v>1</v>
      </c>
      <c r="AE70" s="140">
        <v>7</v>
      </c>
      <c r="AF70" s="25">
        <f t="shared" si="35"/>
        <v>1</v>
      </c>
      <c r="AG70" s="140">
        <v>11</v>
      </c>
      <c r="AH70" s="25">
        <f t="shared" si="36"/>
        <v>1</v>
      </c>
      <c r="AI70" s="26"/>
      <c r="AJ70" s="71">
        <f t="shared" si="37"/>
        <v>0</v>
      </c>
      <c r="AK70" s="26"/>
      <c r="AL70" s="71">
        <f t="shared" si="38"/>
        <v>0</v>
      </c>
      <c r="AM70" s="26"/>
      <c r="AN70" s="71">
        <f t="shared" si="39"/>
        <v>0</v>
      </c>
      <c r="AO70" s="27">
        <f t="shared" si="40"/>
        <v>155</v>
      </c>
      <c r="AP70" s="27">
        <f t="shared" si="41"/>
        <v>11</v>
      </c>
      <c r="AQ70" s="46">
        <v>1</v>
      </c>
      <c r="AR70" s="46">
        <v>0</v>
      </c>
      <c r="AS70" s="46">
        <v>14</v>
      </c>
      <c r="AT70" s="28">
        <f t="shared" si="42"/>
        <v>15</v>
      </c>
      <c r="AU70" s="80">
        <f t="shared" si="43"/>
        <v>1</v>
      </c>
      <c r="AV70" s="80">
        <f t="shared" si="44"/>
        <v>1</v>
      </c>
      <c r="AW70" s="81">
        <f t="shared" si="23"/>
        <v>14</v>
      </c>
      <c r="AX70" s="28">
        <f t="shared" si="45"/>
        <v>16</v>
      </c>
      <c r="AY70" s="82">
        <f t="shared" si="46"/>
        <v>0</v>
      </c>
      <c r="AZ70" s="82">
        <f t="shared" si="46"/>
        <v>-1</v>
      </c>
      <c r="BA70" s="82">
        <f t="shared" si="46"/>
        <v>0</v>
      </c>
      <c r="BB70" s="28">
        <f t="shared" si="46"/>
        <v>-1</v>
      </c>
      <c r="BC70" s="33">
        <f t="shared" si="47"/>
        <v>-6.25</v>
      </c>
      <c r="BD70" s="157"/>
      <c r="BE70" s="158"/>
      <c r="BF70" s="158"/>
      <c r="BG70" s="34"/>
      <c r="BH70" s="35"/>
      <c r="BI70" s="99"/>
      <c r="BJ70" s="99"/>
      <c r="BK70" s="99"/>
      <c r="BL70" s="102"/>
      <c r="BM70" s="102"/>
      <c r="BN70" s="102"/>
      <c r="BO70" s="67">
        <v>2</v>
      </c>
      <c r="BP70" s="92"/>
    </row>
    <row r="71" spans="1:68" s="16" customFormat="1" ht="24" x14ac:dyDescent="0.55000000000000004">
      <c r="A71" s="67">
        <v>67</v>
      </c>
      <c r="B71" s="139" t="s">
        <v>294</v>
      </c>
      <c r="C71" s="68" t="s">
        <v>83</v>
      </c>
      <c r="D71" s="68" t="s">
        <v>84</v>
      </c>
      <c r="E71" s="68" t="s">
        <v>43</v>
      </c>
      <c r="F71" s="68" t="s">
        <v>161</v>
      </c>
      <c r="G71" s="69" t="s">
        <v>52</v>
      </c>
      <c r="H71" s="69">
        <v>12</v>
      </c>
      <c r="I71" s="73" t="s">
        <v>47</v>
      </c>
      <c r="J71" s="221" t="s">
        <v>38</v>
      </c>
      <c r="K71" s="140">
        <v>0</v>
      </c>
      <c r="L71" s="23">
        <f t="shared" si="25"/>
        <v>0</v>
      </c>
      <c r="M71" s="140">
        <v>4</v>
      </c>
      <c r="N71" s="23">
        <f t="shared" si="26"/>
        <v>1</v>
      </c>
      <c r="O71" s="140">
        <v>5</v>
      </c>
      <c r="P71" s="23">
        <f t="shared" si="27"/>
        <v>1</v>
      </c>
      <c r="Q71" s="140">
        <v>8</v>
      </c>
      <c r="R71" s="78">
        <f t="shared" si="28"/>
        <v>1</v>
      </c>
      <c r="S71" s="140">
        <v>9</v>
      </c>
      <c r="T71" s="78">
        <f t="shared" si="29"/>
        <v>1</v>
      </c>
      <c r="U71" s="140">
        <v>11</v>
      </c>
      <c r="V71" s="78">
        <f t="shared" si="30"/>
        <v>1</v>
      </c>
      <c r="W71" s="140">
        <v>7</v>
      </c>
      <c r="X71" s="78">
        <f t="shared" si="31"/>
        <v>1</v>
      </c>
      <c r="Y71" s="140">
        <v>8</v>
      </c>
      <c r="Z71" s="78">
        <f t="shared" si="32"/>
        <v>1</v>
      </c>
      <c r="AA71" s="140">
        <v>3</v>
      </c>
      <c r="AB71" s="78">
        <f t="shared" si="33"/>
        <v>1</v>
      </c>
      <c r="AC71" s="140">
        <v>0</v>
      </c>
      <c r="AD71" s="25">
        <f t="shared" si="34"/>
        <v>0</v>
      </c>
      <c r="AE71" s="140">
        <v>0</v>
      </c>
      <c r="AF71" s="25">
        <f t="shared" si="35"/>
        <v>0</v>
      </c>
      <c r="AG71" s="140">
        <v>0</v>
      </c>
      <c r="AH71" s="25">
        <f t="shared" si="36"/>
        <v>0</v>
      </c>
      <c r="AI71" s="26"/>
      <c r="AJ71" s="71">
        <f t="shared" si="37"/>
        <v>0</v>
      </c>
      <c r="AK71" s="26"/>
      <c r="AL71" s="71">
        <f t="shared" si="38"/>
        <v>0</v>
      </c>
      <c r="AM71" s="26"/>
      <c r="AN71" s="71">
        <f t="shared" si="39"/>
        <v>0</v>
      </c>
      <c r="AO71" s="27">
        <f t="shared" si="40"/>
        <v>55</v>
      </c>
      <c r="AP71" s="27">
        <f t="shared" si="41"/>
        <v>8</v>
      </c>
      <c r="AQ71" s="46">
        <v>1</v>
      </c>
      <c r="AR71" s="46">
        <v>0</v>
      </c>
      <c r="AS71" s="46">
        <v>3</v>
      </c>
      <c r="AT71" s="28">
        <f t="shared" si="42"/>
        <v>4</v>
      </c>
      <c r="AU71" s="80">
        <f t="shared" si="43"/>
        <v>1</v>
      </c>
      <c r="AV71" s="80">
        <f t="shared" si="44"/>
        <v>0</v>
      </c>
      <c r="AW71" s="81">
        <f t="shared" si="23"/>
        <v>6</v>
      </c>
      <c r="AX71" s="28">
        <f t="shared" si="45"/>
        <v>7</v>
      </c>
      <c r="AY71" s="82">
        <f t="shared" si="46"/>
        <v>0</v>
      </c>
      <c r="AZ71" s="82">
        <f t="shared" si="46"/>
        <v>0</v>
      </c>
      <c r="BA71" s="82">
        <f t="shared" si="46"/>
        <v>-3</v>
      </c>
      <c r="BB71" s="28">
        <f t="shared" si="46"/>
        <v>-3</v>
      </c>
      <c r="BC71" s="33">
        <f t="shared" si="47"/>
        <v>-42.857142857142854</v>
      </c>
      <c r="BD71" s="157"/>
      <c r="BE71" s="158"/>
      <c r="BF71" s="158"/>
      <c r="BG71" s="34"/>
      <c r="BH71" s="35"/>
      <c r="BI71" s="99"/>
      <c r="BJ71" s="99"/>
      <c r="BK71" s="99"/>
      <c r="BL71" s="102"/>
      <c r="BM71" s="102"/>
      <c r="BN71" s="102"/>
      <c r="BO71" s="67"/>
      <c r="BP71" s="92"/>
    </row>
    <row r="72" spans="1:68" s="16" customFormat="1" ht="27.75" customHeight="1" x14ac:dyDescent="0.55000000000000004">
      <c r="A72" s="17">
        <v>68</v>
      </c>
      <c r="B72" s="139" t="s">
        <v>295</v>
      </c>
      <c r="C72" s="68" t="s">
        <v>83</v>
      </c>
      <c r="D72" s="68" t="s">
        <v>84</v>
      </c>
      <c r="E72" s="68" t="s">
        <v>43</v>
      </c>
      <c r="F72" s="68" t="s">
        <v>162</v>
      </c>
      <c r="G72" s="69" t="s">
        <v>44</v>
      </c>
      <c r="H72" s="69">
        <v>6</v>
      </c>
      <c r="I72" s="73" t="s">
        <v>47</v>
      </c>
      <c r="J72" s="226" t="s">
        <v>38</v>
      </c>
      <c r="K72" s="140">
        <v>0</v>
      </c>
      <c r="L72" s="23">
        <f t="shared" si="25"/>
        <v>0</v>
      </c>
      <c r="M72" s="140">
        <v>0</v>
      </c>
      <c r="N72" s="23">
        <f t="shared" si="26"/>
        <v>0</v>
      </c>
      <c r="O72" s="140">
        <v>6</v>
      </c>
      <c r="P72" s="23">
        <f t="shared" si="27"/>
        <v>1</v>
      </c>
      <c r="Q72" s="140">
        <v>1</v>
      </c>
      <c r="R72" s="78">
        <f t="shared" si="28"/>
        <v>1</v>
      </c>
      <c r="S72" s="140">
        <v>1</v>
      </c>
      <c r="T72" s="78">
        <f t="shared" si="29"/>
        <v>1</v>
      </c>
      <c r="U72" s="140">
        <v>4</v>
      </c>
      <c r="V72" s="78">
        <f t="shared" si="30"/>
        <v>1</v>
      </c>
      <c r="W72" s="140">
        <v>5</v>
      </c>
      <c r="X72" s="78">
        <f t="shared" si="31"/>
        <v>1</v>
      </c>
      <c r="Y72" s="140">
        <v>8</v>
      </c>
      <c r="Z72" s="78">
        <f t="shared" si="32"/>
        <v>1</v>
      </c>
      <c r="AA72" s="140">
        <v>10</v>
      </c>
      <c r="AB72" s="78">
        <f t="shared" si="33"/>
        <v>1</v>
      </c>
      <c r="AC72" s="140">
        <v>0</v>
      </c>
      <c r="AD72" s="25">
        <f t="shared" si="34"/>
        <v>0</v>
      </c>
      <c r="AE72" s="140">
        <v>0</v>
      </c>
      <c r="AF72" s="25">
        <f t="shared" si="35"/>
        <v>0</v>
      </c>
      <c r="AG72" s="140">
        <v>0</v>
      </c>
      <c r="AH72" s="25">
        <f t="shared" si="36"/>
        <v>0</v>
      </c>
      <c r="AI72" s="26"/>
      <c r="AJ72" s="71">
        <f t="shared" si="37"/>
        <v>0</v>
      </c>
      <c r="AK72" s="26"/>
      <c r="AL72" s="71">
        <f t="shared" si="38"/>
        <v>0</v>
      </c>
      <c r="AM72" s="26"/>
      <c r="AN72" s="71">
        <f t="shared" si="39"/>
        <v>0</v>
      </c>
      <c r="AO72" s="27">
        <f t="shared" si="40"/>
        <v>35</v>
      </c>
      <c r="AP72" s="27">
        <f t="shared" si="41"/>
        <v>7</v>
      </c>
      <c r="AQ72" s="46">
        <v>1</v>
      </c>
      <c r="AR72" s="46">
        <v>0</v>
      </c>
      <c r="AS72" s="46">
        <v>3</v>
      </c>
      <c r="AT72" s="28">
        <f t="shared" si="42"/>
        <v>4</v>
      </c>
      <c r="AU72" s="80">
        <f t="shared" si="43"/>
        <v>0</v>
      </c>
      <c r="AV72" s="80">
        <f t="shared" si="44"/>
        <v>0</v>
      </c>
      <c r="AW72" s="81" t="str">
        <f t="shared" ref="AW72:AW126" si="48">IF(AO72&lt;1,0,IF(AND((K72+M72+O72+Q72+S72+U72+W72+Y72+AA72)&lt;=40,(K72+M72+O72+Q72+S72+U72+W72+Y72+AA72)&gt;0,(AO72)&lt;120),"กรอก",ROUND((IF(AO72&lt;120,((IF((K72+M72+O72+Q72+S72+U72+W72+Y72+AA72)=0,0,(IF((K72+M72+O72+Q72+S72+U72+W72+Y72+AA72)&lt;=80,6,8))))+((((AD72+AF72+AH72)*30)/20)+(((AJ72+AL72+AN72)*35)/20))),(((L72+N72+P72)*20)/20)+(((R72+T72+V72+X72+Z72+AB72)*25)/20)+(((AD72+AF72+AH72)*30)/20)+(((AJ72+AL72+AN72)*35)/20))),0)))</f>
        <v>กรอก</v>
      </c>
      <c r="AX72" s="28">
        <f t="shared" si="45"/>
        <v>0</v>
      </c>
      <c r="AY72" s="82">
        <f t="shared" si="46"/>
        <v>1</v>
      </c>
      <c r="AZ72" s="82">
        <f t="shared" si="46"/>
        <v>0</v>
      </c>
      <c r="BA72" s="82" t="e">
        <f t="shared" si="46"/>
        <v>#VALUE!</v>
      </c>
      <c r="BB72" s="28">
        <f t="shared" si="46"/>
        <v>4</v>
      </c>
      <c r="BC72" s="33" t="e">
        <f t="shared" si="47"/>
        <v>#DIV/0!</v>
      </c>
      <c r="BD72" s="157"/>
      <c r="BE72" s="158"/>
      <c r="BF72" s="158"/>
      <c r="BG72" s="34"/>
      <c r="BH72" s="35"/>
      <c r="BI72" s="99"/>
      <c r="BJ72" s="99"/>
      <c r="BK72" s="99"/>
      <c r="BL72" s="102"/>
      <c r="BM72" s="102"/>
      <c r="BN72" s="102"/>
      <c r="BO72" s="67"/>
      <c r="BP72" s="92"/>
    </row>
    <row r="73" spans="1:68" s="16" customFormat="1" ht="24" x14ac:dyDescent="0.55000000000000004">
      <c r="A73" s="67">
        <v>69</v>
      </c>
      <c r="B73" s="139" t="s">
        <v>296</v>
      </c>
      <c r="C73" s="68" t="s">
        <v>85</v>
      </c>
      <c r="D73" s="68" t="s">
        <v>84</v>
      </c>
      <c r="E73" s="68" t="s">
        <v>43</v>
      </c>
      <c r="F73" s="68" t="s">
        <v>163</v>
      </c>
      <c r="G73" s="69" t="s">
        <v>44</v>
      </c>
      <c r="H73" s="69">
        <v>6.5</v>
      </c>
      <c r="I73" s="73" t="s">
        <v>47</v>
      </c>
      <c r="J73" s="221" t="s">
        <v>38</v>
      </c>
      <c r="K73" s="140">
        <v>0</v>
      </c>
      <c r="L73" s="23">
        <f t="shared" si="25"/>
        <v>0</v>
      </c>
      <c r="M73" s="140">
        <v>5</v>
      </c>
      <c r="N73" s="23">
        <f t="shared" si="26"/>
        <v>1</v>
      </c>
      <c r="O73" s="140">
        <v>2</v>
      </c>
      <c r="P73" s="23">
        <f t="shared" si="27"/>
        <v>1</v>
      </c>
      <c r="Q73" s="140">
        <v>3</v>
      </c>
      <c r="R73" s="78">
        <f t="shared" si="28"/>
        <v>1</v>
      </c>
      <c r="S73" s="140">
        <v>6</v>
      </c>
      <c r="T73" s="78">
        <f t="shared" si="29"/>
        <v>1</v>
      </c>
      <c r="U73" s="140">
        <v>3</v>
      </c>
      <c r="V73" s="78">
        <f t="shared" si="30"/>
        <v>1</v>
      </c>
      <c r="W73" s="140">
        <v>6</v>
      </c>
      <c r="X73" s="78">
        <f t="shared" si="31"/>
        <v>1</v>
      </c>
      <c r="Y73" s="140">
        <v>9</v>
      </c>
      <c r="Z73" s="78">
        <f t="shared" si="32"/>
        <v>1</v>
      </c>
      <c r="AA73" s="140">
        <v>8</v>
      </c>
      <c r="AB73" s="78">
        <f t="shared" si="33"/>
        <v>1</v>
      </c>
      <c r="AC73" s="140">
        <v>0</v>
      </c>
      <c r="AD73" s="25">
        <f t="shared" si="34"/>
        <v>0</v>
      </c>
      <c r="AE73" s="140">
        <v>0</v>
      </c>
      <c r="AF73" s="25">
        <f t="shared" si="35"/>
        <v>0</v>
      </c>
      <c r="AG73" s="140">
        <v>0</v>
      </c>
      <c r="AH73" s="25">
        <f t="shared" si="36"/>
        <v>0</v>
      </c>
      <c r="AI73" s="26"/>
      <c r="AJ73" s="71">
        <f t="shared" si="37"/>
        <v>0</v>
      </c>
      <c r="AK73" s="26"/>
      <c r="AL73" s="71">
        <f t="shared" si="38"/>
        <v>0</v>
      </c>
      <c r="AM73" s="26"/>
      <c r="AN73" s="71">
        <f t="shared" si="39"/>
        <v>0</v>
      </c>
      <c r="AO73" s="27">
        <f t="shared" si="40"/>
        <v>42</v>
      </c>
      <c r="AP73" s="27">
        <f t="shared" si="41"/>
        <v>8</v>
      </c>
      <c r="AQ73" s="46">
        <v>1</v>
      </c>
      <c r="AR73" s="46">
        <v>0</v>
      </c>
      <c r="AS73" s="46">
        <v>4</v>
      </c>
      <c r="AT73" s="28">
        <f t="shared" si="42"/>
        <v>5</v>
      </c>
      <c r="AU73" s="80">
        <f t="shared" si="43"/>
        <v>1</v>
      </c>
      <c r="AV73" s="80">
        <f t="shared" si="44"/>
        <v>0</v>
      </c>
      <c r="AW73" s="81">
        <f t="shared" si="48"/>
        <v>6</v>
      </c>
      <c r="AX73" s="28">
        <f t="shared" si="45"/>
        <v>7</v>
      </c>
      <c r="AY73" s="82">
        <f t="shared" si="46"/>
        <v>0</v>
      </c>
      <c r="AZ73" s="82">
        <f t="shared" si="46"/>
        <v>0</v>
      </c>
      <c r="BA73" s="82">
        <f t="shared" si="46"/>
        <v>-2</v>
      </c>
      <c r="BB73" s="28">
        <f t="shared" si="46"/>
        <v>-2</v>
      </c>
      <c r="BC73" s="33">
        <f t="shared" si="47"/>
        <v>-28.571428571428569</v>
      </c>
      <c r="BD73" s="157"/>
      <c r="BE73" s="158"/>
      <c r="BF73" s="158"/>
      <c r="BG73" s="34"/>
      <c r="BH73" s="35"/>
      <c r="BI73" s="99"/>
      <c r="BJ73" s="99"/>
      <c r="BK73" s="99"/>
      <c r="BL73" s="102"/>
      <c r="BM73" s="102"/>
      <c r="BN73" s="102"/>
      <c r="BO73" s="67"/>
      <c r="BP73" s="92"/>
    </row>
    <row r="74" spans="1:68" s="16" customFormat="1" ht="24" x14ac:dyDescent="0.55000000000000004">
      <c r="A74" s="74">
        <v>70</v>
      </c>
      <c r="B74" s="139" t="s">
        <v>297</v>
      </c>
      <c r="C74" s="75" t="s">
        <v>86</v>
      </c>
      <c r="D74" s="75" t="s">
        <v>84</v>
      </c>
      <c r="E74" s="75" t="s">
        <v>43</v>
      </c>
      <c r="F74" s="75" t="s">
        <v>164</v>
      </c>
      <c r="G74" s="76" t="s">
        <v>52</v>
      </c>
      <c r="H74" s="76">
        <v>15</v>
      </c>
      <c r="I74" s="116" t="s">
        <v>47</v>
      </c>
      <c r="J74" s="221" t="s">
        <v>40</v>
      </c>
      <c r="K74" s="140">
        <v>0</v>
      </c>
      <c r="L74" s="38">
        <f t="shared" si="25"/>
        <v>0</v>
      </c>
      <c r="M74" s="140">
        <v>24</v>
      </c>
      <c r="N74" s="38">
        <f t="shared" si="26"/>
        <v>1</v>
      </c>
      <c r="O74" s="140">
        <v>25</v>
      </c>
      <c r="P74" s="38">
        <f t="shared" si="27"/>
        <v>1</v>
      </c>
      <c r="Q74" s="140">
        <v>38</v>
      </c>
      <c r="R74" s="79">
        <f t="shared" si="28"/>
        <v>1</v>
      </c>
      <c r="S74" s="140">
        <v>14</v>
      </c>
      <c r="T74" s="79">
        <f t="shared" si="29"/>
        <v>1</v>
      </c>
      <c r="U74" s="140">
        <v>28</v>
      </c>
      <c r="V74" s="79">
        <f t="shared" si="30"/>
        <v>1</v>
      </c>
      <c r="W74" s="140">
        <v>26</v>
      </c>
      <c r="X74" s="79">
        <f t="shared" si="31"/>
        <v>1</v>
      </c>
      <c r="Y74" s="140">
        <v>25</v>
      </c>
      <c r="Z74" s="79">
        <f t="shared" si="32"/>
        <v>1</v>
      </c>
      <c r="AA74" s="140">
        <v>23</v>
      </c>
      <c r="AB74" s="79">
        <f t="shared" si="33"/>
        <v>1</v>
      </c>
      <c r="AC74" s="140">
        <v>0</v>
      </c>
      <c r="AD74" s="39">
        <f t="shared" si="34"/>
        <v>0</v>
      </c>
      <c r="AE74" s="140">
        <v>0</v>
      </c>
      <c r="AF74" s="39">
        <f t="shared" si="35"/>
        <v>0</v>
      </c>
      <c r="AG74" s="140">
        <v>0</v>
      </c>
      <c r="AH74" s="39">
        <f t="shared" si="36"/>
        <v>0</v>
      </c>
      <c r="AI74" s="40"/>
      <c r="AJ74" s="117">
        <f t="shared" si="37"/>
        <v>0</v>
      </c>
      <c r="AK74" s="40"/>
      <c r="AL74" s="117">
        <f t="shared" si="38"/>
        <v>0</v>
      </c>
      <c r="AM74" s="40"/>
      <c r="AN74" s="117">
        <f t="shared" si="39"/>
        <v>0</v>
      </c>
      <c r="AO74" s="41">
        <f t="shared" si="40"/>
        <v>203</v>
      </c>
      <c r="AP74" s="41">
        <f t="shared" si="41"/>
        <v>8</v>
      </c>
      <c r="AQ74" s="46">
        <v>1</v>
      </c>
      <c r="AR74" s="46">
        <v>0</v>
      </c>
      <c r="AS74" s="46">
        <v>10</v>
      </c>
      <c r="AT74" s="42">
        <f t="shared" si="42"/>
        <v>11</v>
      </c>
      <c r="AU74" s="118">
        <f t="shared" si="43"/>
        <v>1</v>
      </c>
      <c r="AV74" s="118">
        <f t="shared" si="44"/>
        <v>1</v>
      </c>
      <c r="AW74" s="81">
        <f t="shared" si="48"/>
        <v>10</v>
      </c>
      <c r="AX74" s="42">
        <f t="shared" si="45"/>
        <v>12</v>
      </c>
      <c r="AY74" s="119">
        <f t="shared" si="46"/>
        <v>0</v>
      </c>
      <c r="AZ74" s="119">
        <f t="shared" si="46"/>
        <v>-1</v>
      </c>
      <c r="BA74" s="119">
        <f t="shared" si="46"/>
        <v>0</v>
      </c>
      <c r="BB74" s="42">
        <f t="shared" si="46"/>
        <v>-1</v>
      </c>
      <c r="BC74" s="43">
        <f t="shared" si="47"/>
        <v>-8.3333333333333321</v>
      </c>
      <c r="BD74" s="157"/>
      <c r="BE74" s="158"/>
      <c r="BF74" s="158"/>
      <c r="BG74" s="95"/>
      <c r="BH74" s="96"/>
      <c r="BI74" s="100"/>
      <c r="BJ74" s="100"/>
      <c r="BK74" s="100"/>
      <c r="BL74" s="103"/>
      <c r="BM74" s="103"/>
      <c r="BN74" s="103"/>
      <c r="BO74" s="74"/>
      <c r="BP74" s="93"/>
    </row>
    <row r="75" spans="1:68" s="16" customFormat="1" ht="24" x14ac:dyDescent="0.55000000000000004">
      <c r="A75" s="105">
        <v>71</v>
      </c>
      <c r="B75" s="139" t="s">
        <v>298</v>
      </c>
      <c r="C75" s="106" t="s">
        <v>86</v>
      </c>
      <c r="D75" s="106" t="s">
        <v>84</v>
      </c>
      <c r="E75" s="106" t="s">
        <v>43</v>
      </c>
      <c r="F75" s="106" t="s">
        <v>165</v>
      </c>
      <c r="G75" s="107" t="s">
        <v>44</v>
      </c>
      <c r="H75" s="107">
        <v>15.9</v>
      </c>
      <c r="I75" s="108" t="s">
        <v>47</v>
      </c>
      <c r="J75" s="221" t="s">
        <v>40</v>
      </c>
      <c r="K75" s="140">
        <v>0</v>
      </c>
      <c r="L75" s="48">
        <f t="shared" si="25"/>
        <v>0</v>
      </c>
      <c r="M75" s="140">
        <v>10</v>
      </c>
      <c r="N75" s="48">
        <f t="shared" si="26"/>
        <v>1</v>
      </c>
      <c r="O75" s="140">
        <v>15</v>
      </c>
      <c r="P75" s="48">
        <f t="shared" si="27"/>
        <v>1</v>
      </c>
      <c r="Q75" s="140">
        <v>11</v>
      </c>
      <c r="R75" s="109">
        <f t="shared" si="28"/>
        <v>1</v>
      </c>
      <c r="S75" s="140">
        <v>11</v>
      </c>
      <c r="T75" s="109">
        <f t="shared" si="29"/>
        <v>1</v>
      </c>
      <c r="U75" s="140">
        <v>10</v>
      </c>
      <c r="V75" s="109">
        <f t="shared" si="30"/>
        <v>1</v>
      </c>
      <c r="W75" s="140">
        <v>18</v>
      </c>
      <c r="X75" s="109">
        <f t="shared" si="31"/>
        <v>1</v>
      </c>
      <c r="Y75" s="140">
        <v>14</v>
      </c>
      <c r="Z75" s="109">
        <f t="shared" si="32"/>
        <v>1</v>
      </c>
      <c r="AA75" s="140">
        <v>17</v>
      </c>
      <c r="AB75" s="109">
        <f t="shared" si="33"/>
        <v>1</v>
      </c>
      <c r="AC75" s="140">
        <v>0</v>
      </c>
      <c r="AD75" s="49">
        <f t="shared" si="34"/>
        <v>0</v>
      </c>
      <c r="AE75" s="140">
        <v>0</v>
      </c>
      <c r="AF75" s="49">
        <f t="shared" si="35"/>
        <v>0</v>
      </c>
      <c r="AG75" s="140">
        <v>0</v>
      </c>
      <c r="AH75" s="49">
        <f t="shared" si="36"/>
        <v>0</v>
      </c>
      <c r="AI75" s="50"/>
      <c r="AJ75" s="110">
        <f t="shared" si="37"/>
        <v>0</v>
      </c>
      <c r="AK75" s="50"/>
      <c r="AL75" s="110">
        <f t="shared" si="38"/>
        <v>0</v>
      </c>
      <c r="AM75" s="50"/>
      <c r="AN75" s="110">
        <f t="shared" si="39"/>
        <v>0</v>
      </c>
      <c r="AO75" s="51">
        <f t="shared" si="40"/>
        <v>106</v>
      </c>
      <c r="AP75" s="51">
        <f t="shared" si="41"/>
        <v>8</v>
      </c>
      <c r="AQ75" s="46">
        <v>1</v>
      </c>
      <c r="AR75" s="46">
        <v>0</v>
      </c>
      <c r="AS75" s="46">
        <v>6</v>
      </c>
      <c r="AT75" s="52">
        <f t="shared" si="42"/>
        <v>7</v>
      </c>
      <c r="AU75" s="111">
        <f t="shared" si="43"/>
        <v>1</v>
      </c>
      <c r="AV75" s="111">
        <f t="shared" si="44"/>
        <v>0</v>
      </c>
      <c r="AW75" s="81">
        <f t="shared" si="48"/>
        <v>8</v>
      </c>
      <c r="AX75" s="52">
        <f t="shared" si="45"/>
        <v>9</v>
      </c>
      <c r="AY75" s="112">
        <f t="shared" si="46"/>
        <v>0</v>
      </c>
      <c r="AZ75" s="112">
        <f t="shared" si="46"/>
        <v>0</v>
      </c>
      <c r="BA75" s="112">
        <f t="shared" si="46"/>
        <v>-2</v>
      </c>
      <c r="BB75" s="52">
        <f t="shared" si="46"/>
        <v>-2</v>
      </c>
      <c r="BC75" s="53">
        <f t="shared" si="47"/>
        <v>-22.222222222222221</v>
      </c>
      <c r="BD75" s="157">
        <v>1</v>
      </c>
      <c r="BE75" s="158"/>
      <c r="BF75" s="158"/>
      <c r="BG75" s="46"/>
      <c r="BH75" s="47"/>
      <c r="BI75" s="113"/>
      <c r="BJ75" s="113"/>
      <c r="BK75" s="113"/>
      <c r="BL75" s="114"/>
      <c r="BM75" s="114"/>
      <c r="BN75" s="114"/>
      <c r="BO75" s="105">
        <v>4</v>
      </c>
      <c r="BP75" s="94"/>
    </row>
    <row r="76" spans="1:68" s="16" customFormat="1" ht="24" x14ac:dyDescent="0.55000000000000004">
      <c r="A76" s="17">
        <v>72</v>
      </c>
      <c r="B76" s="139" t="s">
        <v>299</v>
      </c>
      <c r="C76" s="68" t="s">
        <v>87</v>
      </c>
      <c r="D76" s="68" t="s">
        <v>84</v>
      </c>
      <c r="E76" s="68" t="s">
        <v>43</v>
      </c>
      <c r="F76" s="68" t="s">
        <v>166</v>
      </c>
      <c r="G76" s="69" t="s">
        <v>52</v>
      </c>
      <c r="H76" s="69">
        <v>15</v>
      </c>
      <c r="I76" s="73" t="s">
        <v>47</v>
      </c>
      <c r="J76" s="226" t="s">
        <v>38</v>
      </c>
      <c r="K76" s="140">
        <v>0</v>
      </c>
      <c r="L76" s="23">
        <f t="shared" si="25"/>
        <v>0</v>
      </c>
      <c r="M76" s="140">
        <v>1</v>
      </c>
      <c r="N76" s="23">
        <f t="shared" si="26"/>
        <v>1</v>
      </c>
      <c r="O76" s="140">
        <v>0</v>
      </c>
      <c r="P76" s="23">
        <f t="shared" si="27"/>
        <v>0</v>
      </c>
      <c r="Q76" s="140">
        <v>4</v>
      </c>
      <c r="R76" s="78">
        <f t="shared" si="28"/>
        <v>1</v>
      </c>
      <c r="S76" s="140">
        <v>0</v>
      </c>
      <c r="T76" s="78">
        <f t="shared" si="29"/>
        <v>0</v>
      </c>
      <c r="U76" s="140">
        <v>4</v>
      </c>
      <c r="V76" s="78">
        <f t="shared" si="30"/>
        <v>1</v>
      </c>
      <c r="W76" s="140">
        <v>0</v>
      </c>
      <c r="X76" s="78">
        <f t="shared" si="31"/>
        <v>0</v>
      </c>
      <c r="Y76" s="140">
        <v>2</v>
      </c>
      <c r="Z76" s="78">
        <f t="shared" si="32"/>
        <v>1</v>
      </c>
      <c r="AA76" s="140">
        <v>0</v>
      </c>
      <c r="AB76" s="78">
        <f t="shared" si="33"/>
        <v>0</v>
      </c>
      <c r="AC76" s="140">
        <v>0</v>
      </c>
      <c r="AD76" s="25">
        <f t="shared" si="34"/>
        <v>0</v>
      </c>
      <c r="AE76" s="140">
        <v>0</v>
      </c>
      <c r="AF76" s="25">
        <f t="shared" si="35"/>
        <v>0</v>
      </c>
      <c r="AG76" s="140">
        <v>0</v>
      </c>
      <c r="AH76" s="25">
        <f t="shared" si="36"/>
        <v>0</v>
      </c>
      <c r="AI76" s="26"/>
      <c r="AJ76" s="71">
        <f t="shared" si="37"/>
        <v>0</v>
      </c>
      <c r="AK76" s="26"/>
      <c r="AL76" s="71">
        <f t="shared" si="38"/>
        <v>0</v>
      </c>
      <c r="AM76" s="26"/>
      <c r="AN76" s="71">
        <f t="shared" si="39"/>
        <v>0</v>
      </c>
      <c r="AO76" s="27">
        <f t="shared" si="40"/>
        <v>11</v>
      </c>
      <c r="AP76" s="27">
        <f t="shared" si="41"/>
        <v>4</v>
      </c>
      <c r="AQ76" s="46">
        <v>1</v>
      </c>
      <c r="AR76" s="46">
        <v>0</v>
      </c>
      <c r="AS76" s="46">
        <v>1</v>
      </c>
      <c r="AT76" s="28">
        <f t="shared" si="42"/>
        <v>2</v>
      </c>
      <c r="AU76" s="80">
        <f t="shared" si="43"/>
        <v>0</v>
      </c>
      <c r="AV76" s="80">
        <f t="shared" si="44"/>
        <v>0</v>
      </c>
      <c r="AW76" s="81" t="str">
        <f t="shared" si="48"/>
        <v>กรอก</v>
      </c>
      <c r="AX76" s="28">
        <f t="shared" si="45"/>
        <v>0</v>
      </c>
      <c r="AY76" s="82">
        <f t="shared" si="46"/>
        <v>1</v>
      </c>
      <c r="AZ76" s="82">
        <f t="shared" si="46"/>
        <v>0</v>
      </c>
      <c r="BA76" s="82" t="e">
        <f t="shared" si="46"/>
        <v>#VALUE!</v>
      </c>
      <c r="BB76" s="28">
        <f t="shared" si="46"/>
        <v>2</v>
      </c>
      <c r="BC76" s="33" t="e">
        <f t="shared" si="47"/>
        <v>#DIV/0!</v>
      </c>
      <c r="BD76" s="157"/>
      <c r="BE76" s="158"/>
      <c r="BF76" s="158"/>
      <c r="BG76" s="32"/>
      <c r="BH76" s="54"/>
      <c r="BI76" s="99"/>
      <c r="BJ76" s="99"/>
      <c r="BK76" s="99"/>
      <c r="BL76" s="102"/>
      <c r="BM76" s="102"/>
      <c r="BN76" s="102"/>
      <c r="BO76" s="67"/>
      <c r="BP76" s="92"/>
    </row>
    <row r="77" spans="1:68" s="16" customFormat="1" ht="24" x14ac:dyDescent="0.55000000000000004">
      <c r="A77" s="17">
        <v>73</v>
      </c>
      <c r="B77" s="139" t="s">
        <v>300</v>
      </c>
      <c r="C77" s="68" t="s">
        <v>87</v>
      </c>
      <c r="D77" s="68" t="s">
        <v>84</v>
      </c>
      <c r="E77" s="68" t="s">
        <v>43</v>
      </c>
      <c r="F77" s="68" t="s">
        <v>167</v>
      </c>
      <c r="G77" s="69" t="s">
        <v>44</v>
      </c>
      <c r="H77" s="69">
        <v>18</v>
      </c>
      <c r="I77" s="73" t="s">
        <v>47</v>
      </c>
      <c r="J77" s="221" t="s">
        <v>38</v>
      </c>
      <c r="K77" s="140">
        <v>0</v>
      </c>
      <c r="L77" s="23">
        <f t="shared" si="25"/>
        <v>0</v>
      </c>
      <c r="M77" s="140">
        <v>8</v>
      </c>
      <c r="N77" s="23">
        <f t="shared" si="26"/>
        <v>1</v>
      </c>
      <c r="O77" s="140">
        <v>5</v>
      </c>
      <c r="P77" s="23">
        <f t="shared" si="27"/>
        <v>1</v>
      </c>
      <c r="Q77" s="140">
        <v>6</v>
      </c>
      <c r="R77" s="78">
        <f t="shared" si="28"/>
        <v>1</v>
      </c>
      <c r="S77" s="140">
        <v>7</v>
      </c>
      <c r="T77" s="78">
        <f t="shared" si="29"/>
        <v>1</v>
      </c>
      <c r="U77" s="140">
        <v>8</v>
      </c>
      <c r="V77" s="78">
        <f t="shared" si="30"/>
        <v>1</v>
      </c>
      <c r="W77" s="140">
        <v>12</v>
      </c>
      <c r="X77" s="78">
        <f t="shared" si="31"/>
        <v>1</v>
      </c>
      <c r="Y77" s="140">
        <v>10</v>
      </c>
      <c r="Z77" s="78">
        <f t="shared" si="32"/>
        <v>1</v>
      </c>
      <c r="AA77" s="140">
        <v>11</v>
      </c>
      <c r="AB77" s="78">
        <f t="shared" si="33"/>
        <v>1</v>
      </c>
      <c r="AC77" s="140">
        <v>0</v>
      </c>
      <c r="AD77" s="25">
        <f t="shared" si="34"/>
        <v>0</v>
      </c>
      <c r="AE77" s="140">
        <v>0</v>
      </c>
      <c r="AF77" s="25">
        <f t="shared" si="35"/>
        <v>0</v>
      </c>
      <c r="AG77" s="140">
        <v>0</v>
      </c>
      <c r="AH77" s="25">
        <f t="shared" si="36"/>
        <v>0</v>
      </c>
      <c r="AI77" s="26"/>
      <c r="AJ77" s="71">
        <f t="shared" si="37"/>
        <v>0</v>
      </c>
      <c r="AK77" s="26"/>
      <c r="AL77" s="71">
        <f t="shared" si="38"/>
        <v>0</v>
      </c>
      <c r="AM77" s="26"/>
      <c r="AN77" s="71">
        <f t="shared" si="39"/>
        <v>0</v>
      </c>
      <c r="AO77" s="27">
        <f t="shared" si="40"/>
        <v>67</v>
      </c>
      <c r="AP77" s="27">
        <f t="shared" si="41"/>
        <v>8</v>
      </c>
      <c r="AQ77" s="46">
        <v>1</v>
      </c>
      <c r="AR77" s="46">
        <v>0</v>
      </c>
      <c r="AS77" s="46">
        <v>4</v>
      </c>
      <c r="AT77" s="28">
        <f t="shared" si="42"/>
        <v>5</v>
      </c>
      <c r="AU77" s="80">
        <f t="shared" si="43"/>
        <v>1</v>
      </c>
      <c r="AV77" s="80">
        <f t="shared" si="44"/>
        <v>0</v>
      </c>
      <c r="AW77" s="81">
        <f t="shared" si="48"/>
        <v>6</v>
      </c>
      <c r="AX77" s="28">
        <f t="shared" si="45"/>
        <v>7</v>
      </c>
      <c r="AY77" s="82">
        <f t="shared" si="46"/>
        <v>0</v>
      </c>
      <c r="AZ77" s="82">
        <f t="shared" si="46"/>
        <v>0</v>
      </c>
      <c r="BA77" s="82">
        <f t="shared" si="46"/>
        <v>-2</v>
      </c>
      <c r="BB77" s="28">
        <f t="shared" si="46"/>
        <v>-2</v>
      </c>
      <c r="BC77" s="33">
        <f t="shared" si="47"/>
        <v>-28.571428571428569</v>
      </c>
      <c r="BD77" s="157">
        <v>1</v>
      </c>
      <c r="BE77" s="158"/>
      <c r="BF77" s="158"/>
      <c r="BG77" s="34"/>
      <c r="BH77" s="35"/>
      <c r="BI77" s="99"/>
      <c r="BJ77" s="99"/>
      <c r="BK77" s="99"/>
      <c r="BL77" s="102"/>
      <c r="BM77" s="102"/>
      <c r="BN77" s="102"/>
      <c r="BO77" s="67"/>
      <c r="BP77" s="92"/>
    </row>
    <row r="78" spans="1:68" s="16" customFormat="1" ht="24" x14ac:dyDescent="0.55000000000000004">
      <c r="A78" s="17">
        <v>74</v>
      </c>
      <c r="B78" s="139" t="s">
        <v>301</v>
      </c>
      <c r="C78" s="68" t="s">
        <v>88</v>
      </c>
      <c r="D78" s="68" t="s">
        <v>84</v>
      </c>
      <c r="E78" s="68" t="s">
        <v>43</v>
      </c>
      <c r="F78" s="68" t="s">
        <v>168</v>
      </c>
      <c r="G78" s="69" t="s">
        <v>44</v>
      </c>
      <c r="H78" s="69">
        <v>10</v>
      </c>
      <c r="I78" s="73" t="s">
        <v>47</v>
      </c>
      <c r="J78" s="221" t="s">
        <v>40</v>
      </c>
      <c r="K78" s="140">
        <v>0</v>
      </c>
      <c r="L78" s="23">
        <f t="shared" si="25"/>
        <v>0</v>
      </c>
      <c r="M78" s="140">
        <v>14</v>
      </c>
      <c r="N78" s="23">
        <f t="shared" si="26"/>
        <v>1</v>
      </c>
      <c r="O78" s="140">
        <v>12</v>
      </c>
      <c r="P78" s="23">
        <f t="shared" si="27"/>
        <v>1</v>
      </c>
      <c r="Q78" s="140">
        <v>18</v>
      </c>
      <c r="R78" s="78">
        <f t="shared" si="28"/>
        <v>1</v>
      </c>
      <c r="S78" s="140">
        <v>17</v>
      </c>
      <c r="T78" s="78">
        <f t="shared" si="29"/>
        <v>1</v>
      </c>
      <c r="U78" s="140">
        <v>17</v>
      </c>
      <c r="V78" s="78">
        <f t="shared" si="30"/>
        <v>1</v>
      </c>
      <c r="W78" s="140">
        <v>14</v>
      </c>
      <c r="X78" s="78">
        <f t="shared" si="31"/>
        <v>1</v>
      </c>
      <c r="Y78" s="140">
        <v>16</v>
      </c>
      <c r="Z78" s="78">
        <f t="shared" si="32"/>
        <v>1</v>
      </c>
      <c r="AA78" s="140">
        <v>20</v>
      </c>
      <c r="AB78" s="78">
        <f t="shared" si="33"/>
        <v>1</v>
      </c>
      <c r="AC78" s="140">
        <v>19</v>
      </c>
      <c r="AD78" s="25">
        <f t="shared" si="34"/>
        <v>1</v>
      </c>
      <c r="AE78" s="140">
        <v>16</v>
      </c>
      <c r="AF78" s="25">
        <f t="shared" si="35"/>
        <v>1</v>
      </c>
      <c r="AG78" s="140">
        <v>29</v>
      </c>
      <c r="AH78" s="25">
        <f t="shared" si="36"/>
        <v>1</v>
      </c>
      <c r="AI78" s="26"/>
      <c r="AJ78" s="71">
        <f t="shared" si="37"/>
        <v>0</v>
      </c>
      <c r="AK78" s="26"/>
      <c r="AL78" s="71">
        <f t="shared" si="38"/>
        <v>0</v>
      </c>
      <c r="AM78" s="26"/>
      <c r="AN78" s="71">
        <f t="shared" si="39"/>
        <v>0</v>
      </c>
      <c r="AO78" s="27">
        <f t="shared" si="40"/>
        <v>192</v>
      </c>
      <c r="AP78" s="27">
        <f t="shared" si="41"/>
        <v>11</v>
      </c>
      <c r="AQ78" s="46">
        <v>1</v>
      </c>
      <c r="AR78" s="46">
        <v>0</v>
      </c>
      <c r="AS78" s="46">
        <v>14</v>
      </c>
      <c r="AT78" s="28">
        <f t="shared" si="42"/>
        <v>15</v>
      </c>
      <c r="AU78" s="80">
        <f t="shared" si="43"/>
        <v>1</v>
      </c>
      <c r="AV78" s="80">
        <f t="shared" si="44"/>
        <v>1</v>
      </c>
      <c r="AW78" s="81">
        <f t="shared" si="48"/>
        <v>14</v>
      </c>
      <c r="AX78" s="28">
        <f t="shared" si="45"/>
        <v>16</v>
      </c>
      <c r="AY78" s="82">
        <f t="shared" si="46"/>
        <v>0</v>
      </c>
      <c r="AZ78" s="82">
        <f t="shared" si="46"/>
        <v>-1</v>
      </c>
      <c r="BA78" s="82">
        <f t="shared" si="46"/>
        <v>0</v>
      </c>
      <c r="BB78" s="28">
        <f t="shared" si="46"/>
        <v>-1</v>
      </c>
      <c r="BC78" s="33">
        <f t="shared" si="47"/>
        <v>-6.25</v>
      </c>
      <c r="BD78" s="157"/>
      <c r="BE78" s="158"/>
      <c r="BF78" s="158"/>
      <c r="BG78" s="34"/>
      <c r="BH78" s="35"/>
      <c r="BI78" s="99"/>
      <c r="BJ78" s="99"/>
      <c r="BK78" s="99"/>
      <c r="BL78" s="102"/>
      <c r="BM78" s="102"/>
      <c r="BN78" s="102"/>
      <c r="BO78" s="67"/>
      <c r="BP78" s="92"/>
    </row>
    <row r="79" spans="1:68" s="16" customFormat="1" ht="24" x14ac:dyDescent="0.55000000000000004">
      <c r="A79" s="67">
        <v>75</v>
      </c>
      <c r="B79" s="139" t="s">
        <v>302</v>
      </c>
      <c r="C79" s="68" t="s">
        <v>88</v>
      </c>
      <c r="D79" s="68" t="s">
        <v>84</v>
      </c>
      <c r="E79" s="68" t="s">
        <v>43</v>
      </c>
      <c r="F79" s="68" t="s">
        <v>169</v>
      </c>
      <c r="G79" s="69" t="s">
        <v>44</v>
      </c>
      <c r="H79" s="69">
        <v>17</v>
      </c>
      <c r="I79" s="73" t="s">
        <v>47</v>
      </c>
      <c r="J79" s="221" t="s">
        <v>40</v>
      </c>
      <c r="K79" s="140">
        <v>0</v>
      </c>
      <c r="L79" s="23">
        <f t="shared" si="25"/>
        <v>0</v>
      </c>
      <c r="M79" s="140">
        <v>16</v>
      </c>
      <c r="N79" s="23">
        <f t="shared" si="26"/>
        <v>1</v>
      </c>
      <c r="O79" s="140">
        <v>24</v>
      </c>
      <c r="P79" s="23">
        <f t="shared" si="27"/>
        <v>1</v>
      </c>
      <c r="Q79" s="140">
        <v>11</v>
      </c>
      <c r="R79" s="78">
        <f t="shared" si="28"/>
        <v>1</v>
      </c>
      <c r="S79" s="140">
        <v>18</v>
      </c>
      <c r="T79" s="78">
        <f t="shared" si="29"/>
        <v>1</v>
      </c>
      <c r="U79" s="140">
        <v>13</v>
      </c>
      <c r="V79" s="78">
        <f t="shared" si="30"/>
        <v>1</v>
      </c>
      <c r="W79" s="140">
        <v>26</v>
      </c>
      <c r="X79" s="78">
        <f t="shared" si="31"/>
        <v>1</v>
      </c>
      <c r="Y79" s="140">
        <v>28</v>
      </c>
      <c r="Z79" s="78">
        <f t="shared" si="32"/>
        <v>1</v>
      </c>
      <c r="AA79" s="140">
        <v>21</v>
      </c>
      <c r="AB79" s="78">
        <f t="shared" si="33"/>
        <v>1</v>
      </c>
      <c r="AC79" s="140">
        <v>0</v>
      </c>
      <c r="AD79" s="25">
        <f t="shared" si="34"/>
        <v>0</v>
      </c>
      <c r="AE79" s="140">
        <v>0</v>
      </c>
      <c r="AF79" s="25">
        <f t="shared" si="35"/>
        <v>0</v>
      </c>
      <c r="AG79" s="140">
        <v>0</v>
      </c>
      <c r="AH79" s="25">
        <f t="shared" si="36"/>
        <v>0</v>
      </c>
      <c r="AI79" s="26"/>
      <c r="AJ79" s="71">
        <f t="shared" si="37"/>
        <v>0</v>
      </c>
      <c r="AK79" s="26"/>
      <c r="AL79" s="71">
        <f t="shared" si="38"/>
        <v>0</v>
      </c>
      <c r="AM79" s="26"/>
      <c r="AN79" s="71">
        <f t="shared" si="39"/>
        <v>0</v>
      </c>
      <c r="AO79" s="27">
        <f t="shared" si="40"/>
        <v>157</v>
      </c>
      <c r="AP79" s="27">
        <f t="shared" si="41"/>
        <v>8</v>
      </c>
      <c r="AQ79" s="46">
        <v>1</v>
      </c>
      <c r="AR79" s="46">
        <v>0</v>
      </c>
      <c r="AS79" s="46">
        <v>10</v>
      </c>
      <c r="AT79" s="28">
        <f t="shared" si="42"/>
        <v>11</v>
      </c>
      <c r="AU79" s="80">
        <f t="shared" si="43"/>
        <v>1</v>
      </c>
      <c r="AV79" s="80">
        <f t="shared" si="44"/>
        <v>1</v>
      </c>
      <c r="AW79" s="81">
        <f t="shared" si="48"/>
        <v>10</v>
      </c>
      <c r="AX79" s="28">
        <f t="shared" si="45"/>
        <v>12</v>
      </c>
      <c r="AY79" s="82">
        <f t="shared" si="46"/>
        <v>0</v>
      </c>
      <c r="AZ79" s="82">
        <f t="shared" si="46"/>
        <v>-1</v>
      </c>
      <c r="BA79" s="82">
        <f t="shared" si="46"/>
        <v>0</v>
      </c>
      <c r="BB79" s="28">
        <f t="shared" si="46"/>
        <v>-1</v>
      </c>
      <c r="BC79" s="33">
        <f t="shared" si="47"/>
        <v>-8.3333333333333321</v>
      </c>
      <c r="BD79" s="157"/>
      <c r="BE79" s="158">
        <v>1</v>
      </c>
      <c r="BF79" s="158"/>
      <c r="BG79" s="17"/>
      <c r="BH79" s="22"/>
      <c r="BI79" s="99"/>
      <c r="BJ79" s="99"/>
      <c r="BK79" s="99"/>
      <c r="BL79" s="102"/>
      <c r="BM79" s="102"/>
      <c r="BN79" s="102"/>
      <c r="BO79" s="67"/>
      <c r="BP79" s="92"/>
    </row>
    <row r="80" spans="1:68" s="16" customFormat="1" ht="24" x14ac:dyDescent="0.55000000000000004">
      <c r="A80" s="67">
        <v>76</v>
      </c>
      <c r="B80" s="139" t="s">
        <v>303</v>
      </c>
      <c r="C80" s="68" t="s">
        <v>88</v>
      </c>
      <c r="D80" s="68" t="s">
        <v>84</v>
      </c>
      <c r="E80" s="68" t="s">
        <v>43</v>
      </c>
      <c r="F80" s="68" t="s">
        <v>170</v>
      </c>
      <c r="G80" s="69" t="s">
        <v>44</v>
      </c>
      <c r="H80" s="69">
        <v>15</v>
      </c>
      <c r="I80" s="73" t="s">
        <v>47</v>
      </c>
      <c r="J80" s="226" t="s">
        <v>38</v>
      </c>
      <c r="K80" s="140">
        <v>0</v>
      </c>
      <c r="L80" s="23">
        <f t="shared" si="25"/>
        <v>0</v>
      </c>
      <c r="M80" s="140">
        <v>2</v>
      </c>
      <c r="N80" s="23">
        <f t="shared" si="26"/>
        <v>1</v>
      </c>
      <c r="O80" s="140">
        <v>2</v>
      </c>
      <c r="P80" s="23">
        <f t="shared" si="27"/>
        <v>1</v>
      </c>
      <c r="Q80" s="140">
        <v>4</v>
      </c>
      <c r="R80" s="78">
        <f t="shared" si="28"/>
        <v>1</v>
      </c>
      <c r="S80" s="140">
        <v>3</v>
      </c>
      <c r="T80" s="78">
        <f t="shared" si="29"/>
        <v>1</v>
      </c>
      <c r="U80" s="140">
        <v>1</v>
      </c>
      <c r="V80" s="78">
        <f t="shared" si="30"/>
        <v>1</v>
      </c>
      <c r="W80" s="140">
        <v>3</v>
      </c>
      <c r="X80" s="78">
        <f t="shared" si="31"/>
        <v>1</v>
      </c>
      <c r="Y80" s="140">
        <v>1</v>
      </c>
      <c r="Z80" s="78">
        <f t="shared" si="32"/>
        <v>1</v>
      </c>
      <c r="AA80" s="140">
        <v>2</v>
      </c>
      <c r="AB80" s="78">
        <f t="shared" si="33"/>
        <v>1</v>
      </c>
      <c r="AC80" s="140">
        <v>0</v>
      </c>
      <c r="AD80" s="25">
        <f t="shared" si="34"/>
        <v>0</v>
      </c>
      <c r="AE80" s="140">
        <v>0</v>
      </c>
      <c r="AF80" s="25">
        <f t="shared" si="35"/>
        <v>0</v>
      </c>
      <c r="AG80" s="140">
        <v>0</v>
      </c>
      <c r="AH80" s="25">
        <f t="shared" si="36"/>
        <v>0</v>
      </c>
      <c r="AI80" s="26"/>
      <c r="AJ80" s="71">
        <f t="shared" si="37"/>
        <v>0</v>
      </c>
      <c r="AK80" s="26"/>
      <c r="AL80" s="71">
        <f t="shared" si="38"/>
        <v>0</v>
      </c>
      <c r="AM80" s="26"/>
      <c r="AN80" s="71">
        <f t="shared" si="39"/>
        <v>0</v>
      </c>
      <c r="AO80" s="27">
        <f t="shared" si="40"/>
        <v>18</v>
      </c>
      <c r="AP80" s="27">
        <f t="shared" si="41"/>
        <v>8</v>
      </c>
      <c r="AQ80" s="46">
        <v>1</v>
      </c>
      <c r="AR80" s="46">
        <v>0</v>
      </c>
      <c r="AS80" s="46">
        <v>2</v>
      </c>
      <c r="AT80" s="28">
        <f t="shared" si="42"/>
        <v>3</v>
      </c>
      <c r="AU80" s="80">
        <f t="shared" si="43"/>
        <v>0</v>
      </c>
      <c r="AV80" s="80">
        <f t="shared" si="44"/>
        <v>0</v>
      </c>
      <c r="AW80" s="81" t="str">
        <f t="shared" si="48"/>
        <v>กรอก</v>
      </c>
      <c r="AX80" s="28">
        <f t="shared" si="45"/>
        <v>0</v>
      </c>
      <c r="AY80" s="82">
        <f t="shared" si="46"/>
        <v>1</v>
      </c>
      <c r="AZ80" s="82">
        <f t="shared" si="46"/>
        <v>0</v>
      </c>
      <c r="BA80" s="82" t="e">
        <f t="shared" si="46"/>
        <v>#VALUE!</v>
      </c>
      <c r="BB80" s="28">
        <f t="shared" si="46"/>
        <v>3</v>
      </c>
      <c r="BC80" s="33" t="e">
        <f t="shared" si="47"/>
        <v>#DIV/0!</v>
      </c>
      <c r="BD80" s="157">
        <v>1</v>
      </c>
      <c r="BE80" s="158"/>
      <c r="BF80" s="158"/>
      <c r="BG80" s="17"/>
      <c r="BH80" s="22"/>
      <c r="BI80" s="99"/>
      <c r="BJ80" s="99"/>
      <c r="BK80" s="99"/>
      <c r="BL80" s="102"/>
      <c r="BM80" s="102"/>
      <c r="BN80" s="102"/>
      <c r="BO80" s="67"/>
      <c r="BP80" s="92"/>
    </row>
    <row r="81" spans="1:68" s="16" customFormat="1" ht="24" x14ac:dyDescent="0.55000000000000004">
      <c r="A81" s="17">
        <v>77</v>
      </c>
      <c r="B81" s="139" t="s">
        <v>304</v>
      </c>
      <c r="C81" s="68" t="s">
        <v>88</v>
      </c>
      <c r="D81" s="68" t="s">
        <v>84</v>
      </c>
      <c r="E81" s="68" t="s">
        <v>43</v>
      </c>
      <c r="F81" s="68" t="s">
        <v>171</v>
      </c>
      <c r="G81" s="69" t="s">
        <v>44</v>
      </c>
      <c r="H81" s="69">
        <v>11</v>
      </c>
      <c r="I81" s="73" t="s">
        <v>47</v>
      </c>
      <c r="J81" s="221" t="s">
        <v>40</v>
      </c>
      <c r="K81" s="140">
        <v>0</v>
      </c>
      <c r="L81" s="23">
        <f t="shared" si="25"/>
        <v>0</v>
      </c>
      <c r="M81" s="140">
        <v>10</v>
      </c>
      <c r="N81" s="23">
        <f t="shared" si="26"/>
        <v>1</v>
      </c>
      <c r="O81" s="140">
        <v>7</v>
      </c>
      <c r="P81" s="23">
        <f t="shared" si="27"/>
        <v>1</v>
      </c>
      <c r="Q81" s="140">
        <v>13</v>
      </c>
      <c r="R81" s="78">
        <f t="shared" si="28"/>
        <v>1</v>
      </c>
      <c r="S81" s="140">
        <v>13</v>
      </c>
      <c r="T81" s="78">
        <f t="shared" si="29"/>
        <v>1</v>
      </c>
      <c r="U81" s="140">
        <v>15</v>
      </c>
      <c r="V81" s="78">
        <f t="shared" si="30"/>
        <v>1</v>
      </c>
      <c r="W81" s="140">
        <v>15</v>
      </c>
      <c r="X81" s="78">
        <f t="shared" si="31"/>
        <v>1</v>
      </c>
      <c r="Y81" s="140">
        <v>17</v>
      </c>
      <c r="Z81" s="78">
        <f t="shared" si="32"/>
        <v>1</v>
      </c>
      <c r="AA81" s="140">
        <v>18</v>
      </c>
      <c r="AB81" s="78">
        <f t="shared" si="33"/>
        <v>1</v>
      </c>
      <c r="AC81" s="140">
        <v>0</v>
      </c>
      <c r="AD81" s="25">
        <f t="shared" si="34"/>
        <v>0</v>
      </c>
      <c r="AE81" s="140">
        <v>0</v>
      </c>
      <c r="AF81" s="25">
        <f t="shared" si="35"/>
        <v>0</v>
      </c>
      <c r="AG81" s="140">
        <v>0</v>
      </c>
      <c r="AH81" s="25">
        <f t="shared" si="36"/>
        <v>0</v>
      </c>
      <c r="AI81" s="26"/>
      <c r="AJ81" s="71">
        <f t="shared" si="37"/>
        <v>0</v>
      </c>
      <c r="AK81" s="26"/>
      <c r="AL81" s="71">
        <f t="shared" si="38"/>
        <v>0</v>
      </c>
      <c r="AM81" s="26"/>
      <c r="AN81" s="71">
        <f t="shared" si="39"/>
        <v>0</v>
      </c>
      <c r="AO81" s="27">
        <f t="shared" si="40"/>
        <v>108</v>
      </c>
      <c r="AP81" s="27">
        <f t="shared" si="41"/>
        <v>8</v>
      </c>
      <c r="AQ81" s="142">
        <v>1</v>
      </c>
      <c r="AR81" s="142">
        <v>0</v>
      </c>
      <c r="AS81" s="142">
        <v>7</v>
      </c>
      <c r="AT81" s="28">
        <f t="shared" si="42"/>
        <v>8</v>
      </c>
      <c r="AU81" s="80">
        <f t="shared" si="43"/>
        <v>1</v>
      </c>
      <c r="AV81" s="80">
        <f t="shared" si="44"/>
        <v>0</v>
      </c>
      <c r="AW81" s="81">
        <f t="shared" si="48"/>
        <v>8</v>
      </c>
      <c r="AX81" s="28">
        <f t="shared" si="45"/>
        <v>9</v>
      </c>
      <c r="AY81" s="82">
        <f t="shared" si="46"/>
        <v>0</v>
      </c>
      <c r="AZ81" s="82">
        <f t="shared" si="46"/>
        <v>0</v>
      </c>
      <c r="BA81" s="82">
        <f t="shared" si="46"/>
        <v>-1</v>
      </c>
      <c r="BB81" s="28">
        <f t="shared" si="46"/>
        <v>-1</v>
      </c>
      <c r="BC81" s="33">
        <f t="shared" si="47"/>
        <v>-11.111111111111111</v>
      </c>
      <c r="BD81" s="157">
        <v>1</v>
      </c>
      <c r="BE81" s="157"/>
      <c r="BF81" s="157"/>
      <c r="BG81" s="34"/>
      <c r="BH81" s="35"/>
      <c r="BI81" s="99"/>
      <c r="BJ81" s="99"/>
      <c r="BK81" s="99"/>
      <c r="BL81" s="102"/>
      <c r="BM81" s="102"/>
      <c r="BN81" s="102"/>
      <c r="BO81" s="67">
        <v>4</v>
      </c>
      <c r="BP81" s="92"/>
    </row>
    <row r="82" spans="1:68" s="16" customFormat="1" ht="24" x14ac:dyDescent="0.55000000000000004">
      <c r="A82" s="17">
        <v>78</v>
      </c>
      <c r="B82" s="139" t="s">
        <v>305</v>
      </c>
      <c r="C82" s="72" t="s">
        <v>88</v>
      </c>
      <c r="D82" s="72" t="s">
        <v>84</v>
      </c>
      <c r="E82" s="72" t="s">
        <v>43</v>
      </c>
      <c r="F82" s="68" t="s">
        <v>172</v>
      </c>
      <c r="G82" s="69" t="s">
        <v>44</v>
      </c>
      <c r="H82" s="73">
        <v>12</v>
      </c>
      <c r="I82" s="73" t="s">
        <v>47</v>
      </c>
      <c r="J82" s="221" t="s">
        <v>40</v>
      </c>
      <c r="K82" s="140">
        <v>5</v>
      </c>
      <c r="L82" s="23">
        <f t="shared" si="25"/>
        <v>1</v>
      </c>
      <c r="M82" s="140">
        <v>12</v>
      </c>
      <c r="N82" s="23">
        <f t="shared" si="26"/>
        <v>1</v>
      </c>
      <c r="O82" s="140">
        <v>14</v>
      </c>
      <c r="P82" s="23">
        <f t="shared" si="27"/>
        <v>1</v>
      </c>
      <c r="Q82" s="140">
        <v>11</v>
      </c>
      <c r="R82" s="78">
        <f t="shared" si="28"/>
        <v>1</v>
      </c>
      <c r="S82" s="140">
        <v>11</v>
      </c>
      <c r="T82" s="78">
        <f t="shared" si="29"/>
        <v>1</v>
      </c>
      <c r="U82" s="140">
        <v>13</v>
      </c>
      <c r="V82" s="78">
        <f t="shared" si="30"/>
        <v>1</v>
      </c>
      <c r="W82" s="140">
        <v>13</v>
      </c>
      <c r="X82" s="78">
        <f t="shared" si="31"/>
        <v>1</v>
      </c>
      <c r="Y82" s="140">
        <v>15</v>
      </c>
      <c r="Z82" s="78">
        <f t="shared" si="32"/>
        <v>1</v>
      </c>
      <c r="AA82" s="140">
        <v>11</v>
      </c>
      <c r="AB82" s="78">
        <f t="shared" si="33"/>
        <v>1</v>
      </c>
      <c r="AC82" s="140">
        <v>0</v>
      </c>
      <c r="AD82" s="25">
        <f t="shared" si="34"/>
        <v>0</v>
      </c>
      <c r="AE82" s="140">
        <v>0</v>
      </c>
      <c r="AF82" s="25">
        <f t="shared" si="35"/>
        <v>0</v>
      </c>
      <c r="AG82" s="140">
        <v>0</v>
      </c>
      <c r="AH82" s="25">
        <f t="shared" si="36"/>
        <v>0</v>
      </c>
      <c r="AI82" s="26"/>
      <c r="AJ82" s="71">
        <f t="shared" si="37"/>
        <v>0</v>
      </c>
      <c r="AK82" s="26"/>
      <c r="AL82" s="71">
        <f t="shared" si="38"/>
        <v>0</v>
      </c>
      <c r="AM82" s="26"/>
      <c r="AN82" s="71">
        <f t="shared" si="39"/>
        <v>0</v>
      </c>
      <c r="AO82" s="27">
        <f t="shared" si="40"/>
        <v>105</v>
      </c>
      <c r="AP82" s="27">
        <f t="shared" si="41"/>
        <v>9</v>
      </c>
      <c r="AQ82" s="46">
        <v>1</v>
      </c>
      <c r="AR82" s="46">
        <v>0</v>
      </c>
      <c r="AS82" s="46">
        <v>8</v>
      </c>
      <c r="AT82" s="28">
        <f t="shared" si="42"/>
        <v>9</v>
      </c>
      <c r="AU82" s="80">
        <f t="shared" si="43"/>
        <v>1</v>
      </c>
      <c r="AV82" s="80">
        <f t="shared" si="44"/>
        <v>0</v>
      </c>
      <c r="AW82" s="81">
        <f t="shared" si="48"/>
        <v>8</v>
      </c>
      <c r="AX82" s="28">
        <f t="shared" si="45"/>
        <v>9</v>
      </c>
      <c r="AY82" s="82">
        <f t="shared" si="46"/>
        <v>0</v>
      </c>
      <c r="AZ82" s="82">
        <f t="shared" si="46"/>
        <v>0</v>
      </c>
      <c r="BA82" s="82">
        <f t="shared" si="46"/>
        <v>0</v>
      </c>
      <c r="BB82" s="28">
        <f t="shared" si="46"/>
        <v>0</v>
      </c>
      <c r="BC82" s="33">
        <f t="shared" si="47"/>
        <v>0</v>
      </c>
      <c r="BD82" s="157">
        <v>1</v>
      </c>
      <c r="BE82" s="158"/>
      <c r="BF82" s="158"/>
      <c r="BG82" s="17"/>
      <c r="BH82" s="22"/>
      <c r="BI82" s="99"/>
      <c r="BJ82" s="99"/>
      <c r="BK82" s="99"/>
      <c r="BL82" s="102"/>
      <c r="BM82" s="102"/>
      <c r="BN82" s="102"/>
      <c r="BO82" s="67"/>
      <c r="BP82" s="92"/>
    </row>
    <row r="83" spans="1:68" s="16" customFormat="1" ht="24" x14ac:dyDescent="0.55000000000000004">
      <c r="A83" s="17">
        <v>79</v>
      </c>
      <c r="B83" s="139" t="s">
        <v>306</v>
      </c>
      <c r="C83" s="72" t="s">
        <v>89</v>
      </c>
      <c r="D83" s="72" t="s">
        <v>84</v>
      </c>
      <c r="E83" s="72" t="s">
        <v>43</v>
      </c>
      <c r="F83" s="68" t="s">
        <v>173</v>
      </c>
      <c r="G83" s="69" t="s">
        <v>44</v>
      </c>
      <c r="H83" s="73">
        <v>20</v>
      </c>
      <c r="I83" s="73" t="s">
        <v>47</v>
      </c>
      <c r="J83" s="221" t="s">
        <v>38</v>
      </c>
      <c r="K83" s="140">
        <v>0</v>
      </c>
      <c r="L83" s="23">
        <f t="shared" si="25"/>
        <v>0</v>
      </c>
      <c r="M83" s="140">
        <v>3</v>
      </c>
      <c r="N83" s="23">
        <f t="shared" si="26"/>
        <v>1</v>
      </c>
      <c r="O83" s="140">
        <v>5</v>
      </c>
      <c r="P83" s="23">
        <f t="shared" si="27"/>
        <v>1</v>
      </c>
      <c r="Q83" s="140">
        <v>3</v>
      </c>
      <c r="R83" s="78">
        <f t="shared" si="28"/>
        <v>1</v>
      </c>
      <c r="S83" s="140">
        <v>6</v>
      </c>
      <c r="T83" s="78">
        <f t="shared" si="29"/>
        <v>1</v>
      </c>
      <c r="U83" s="140">
        <v>4</v>
      </c>
      <c r="V83" s="78">
        <f t="shared" si="30"/>
        <v>1</v>
      </c>
      <c r="W83" s="140">
        <v>8</v>
      </c>
      <c r="X83" s="78">
        <f t="shared" si="31"/>
        <v>1</v>
      </c>
      <c r="Y83" s="140">
        <v>8</v>
      </c>
      <c r="Z83" s="78">
        <f t="shared" si="32"/>
        <v>1</v>
      </c>
      <c r="AA83" s="140">
        <v>7</v>
      </c>
      <c r="AB83" s="78">
        <f t="shared" si="33"/>
        <v>1</v>
      </c>
      <c r="AC83" s="140">
        <v>0</v>
      </c>
      <c r="AD83" s="25">
        <f t="shared" si="34"/>
        <v>0</v>
      </c>
      <c r="AE83" s="140">
        <v>0</v>
      </c>
      <c r="AF83" s="25">
        <f t="shared" si="35"/>
        <v>0</v>
      </c>
      <c r="AG83" s="140">
        <v>0</v>
      </c>
      <c r="AH83" s="25">
        <f t="shared" si="36"/>
        <v>0</v>
      </c>
      <c r="AI83" s="26"/>
      <c r="AJ83" s="71">
        <f t="shared" si="37"/>
        <v>0</v>
      </c>
      <c r="AK83" s="26"/>
      <c r="AL83" s="71">
        <f t="shared" si="38"/>
        <v>0</v>
      </c>
      <c r="AM83" s="26"/>
      <c r="AN83" s="71">
        <f t="shared" si="39"/>
        <v>0</v>
      </c>
      <c r="AO83" s="27">
        <f t="shared" si="40"/>
        <v>44</v>
      </c>
      <c r="AP83" s="27">
        <f t="shared" si="41"/>
        <v>8</v>
      </c>
      <c r="AQ83" s="46">
        <v>1</v>
      </c>
      <c r="AR83" s="46">
        <v>0</v>
      </c>
      <c r="AS83" s="46">
        <v>3</v>
      </c>
      <c r="AT83" s="28">
        <f t="shared" si="42"/>
        <v>4</v>
      </c>
      <c r="AU83" s="80">
        <f t="shared" si="43"/>
        <v>1</v>
      </c>
      <c r="AV83" s="80">
        <f t="shared" si="44"/>
        <v>0</v>
      </c>
      <c r="AW83" s="81">
        <f t="shared" si="48"/>
        <v>6</v>
      </c>
      <c r="AX83" s="28">
        <f t="shared" si="45"/>
        <v>7</v>
      </c>
      <c r="AY83" s="82">
        <f t="shared" si="46"/>
        <v>0</v>
      </c>
      <c r="AZ83" s="82">
        <f t="shared" si="46"/>
        <v>0</v>
      </c>
      <c r="BA83" s="82">
        <f t="shared" si="46"/>
        <v>-3</v>
      </c>
      <c r="BB83" s="28">
        <f t="shared" si="46"/>
        <v>-3</v>
      </c>
      <c r="BC83" s="33">
        <f t="shared" si="47"/>
        <v>-42.857142857142854</v>
      </c>
      <c r="BD83" s="157">
        <v>1</v>
      </c>
      <c r="BE83" s="158"/>
      <c r="BF83" s="158"/>
      <c r="BG83" s="34"/>
      <c r="BH83" s="35"/>
      <c r="BI83" s="99"/>
      <c r="BJ83" s="99"/>
      <c r="BK83" s="99"/>
      <c r="BL83" s="102"/>
      <c r="BM83" s="102"/>
      <c r="BN83" s="102"/>
      <c r="BO83" s="67"/>
      <c r="BP83" s="92"/>
    </row>
    <row r="84" spans="1:68" s="16" customFormat="1" ht="24" x14ac:dyDescent="0.55000000000000004">
      <c r="A84" s="17">
        <v>80</v>
      </c>
      <c r="B84" s="139" t="s">
        <v>307</v>
      </c>
      <c r="C84" s="68" t="s">
        <v>90</v>
      </c>
      <c r="D84" s="68" t="s">
        <v>84</v>
      </c>
      <c r="E84" s="68" t="s">
        <v>43</v>
      </c>
      <c r="F84" s="68" t="s">
        <v>174</v>
      </c>
      <c r="G84" s="69" t="s">
        <v>52</v>
      </c>
      <c r="H84" s="69">
        <v>23</v>
      </c>
      <c r="I84" s="69" t="s">
        <v>59</v>
      </c>
      <c r="J84" s="221" t="s">
        <v>40</v>
      </c>
      <c r="K84" s="140">
        <v>0</v>
      </c>
      <c r="L84" s="23">
        <f t="shared" si="25"/>
        <v>0</v>
      </c>
      <c r="M84" s="140">
        <v>17</v>
      </c>
      <c r="N84" s="23">
        <f t="shared" si="26"/>
        <v>1</v>
      </c>
      <c r="O84" s="140">
        <v>9</v>
      </c>
      <c r="P84" s="23">
        <f t="shared" si="27"/>
        <v>1</v>
      </c>
      <c r="Q84" s="140">
        <v>15</v>
      </c>
      <c r="R84" s="78">
        <f t="shared" si="28"/>
        <v>1</v>
      </c>
      <c r="S84" s="140">
        <v>26</v>
      </c>
      <c r="T84" s="78">
        <f t="shared" si="29"/>
        <v>1</v>
      </c>
      <c r="U84" s="140">
        <v>23</v>
      </c>
      <c r="V84" s="78">
        <f t="shared" si="30"/>
        <v>1</v>
      </c>
      <c r="W84" s="140">
        <v>27</v>
      </c>
      <c r="X84" s="78">
        <f t="shared" si="31"/>
        <v>1</v>
      </c>
      <c r="Y84" s="140">
        <v>21</v>
      </c>
      <c r="Z84" s="78">
        <f t="shared" si="32"/>
        <v>1</v>
      </c>
      <c r="AA84" s="140">
        <v>26</v>
      </c>
      <c r="AB84" s="78">
        <f t="shared" si="33"/>
        <v>1</v>
      </c>
      <c r="AC84" s="140">
        <v>0</v>
      </c>
      <c r="AD84" s="25">
        <f t="shared" si="34"/>
        <v>0</v>
      </c>
      <c r="AE84" s="140">
        <v>0</v>
      </c>
      <c r="AF84" s="25">
        <f t="shared" si="35"/>
        <v>0</v>
      </c>
      <c r="AG84" s="140">
        <v>0</v>
      </c>
      <c r="AH84" s="25">
        <f t="shared" si="36"/>
        <v>0</v>
      </c>
      <c r="AI84" s="26"/>
      <c r="AJ84" s="71">
        <f t="shared" si="37"/>
        <v>0</v>
      </c>
      <c r="AK84" s="26"/>
      <c r="AL84" s="71">
        <f t="shared" si="38"/>
        <v>0</v>
      </c>
      <c r="AM84" s="26"/>
      <c r="AN84" s="71">
        <f t="shared" si="39"/>
        <v>0</v>
      </c>
      <c r="AO84" s="27">
        <f t="shared" si="40"/>
        <v>164</v>
      </c>
      <c r="AP84" s="27">
        <f t="shared" si="41"/>
        <v>8</v>
      </c>
      <c r="AQ84" s="46">
        <v>1</v>
      </c>
      <c r="AR84" s="46">
        <v>0</v>
      </c>
      <c r="AS84" s="46">
        <v>10</v>
      </c>
      <c r="AT84" s="28">
        <f t="shared" si="42"/>
        <v>11</v>
      </c>
      <c r="AU84" s="80">
        <f t="shared" si="43"/>
        <v>1</v>
      </c>
      <c r="AV84" s="80">
        <f t="shared" si="44"/>
        <v>1</v>
      </c>
      <c r="AW84" s="81">
        <f t="shared" si="48"/>
        <v>10</v>
      </c>
      <c r="AX84" s="28">
        <f t="shared" si="45"/>
        <v>12</v>
      </c>
      <c r="AY84" s="82">
        <f t="shared" si="46"/>
        <v>0</v>
      </c>
      <c r="AZ84" s="82">
        <f t="shared" si="46"/>
        <v>-1</v>
      </c>
      <c r="BA84" s="82">
        <f t="shared" si="46"/>
        <v>0</v>
      </c>
      <c r="BB84" s="28">
        <f t="shared" si="46"/>
        <v>-1</v>
      </c>
      <c r="BC84" s="33">
        <f t="shared" si="47"/>
        <v>-8.3333333333333321</v>
      </c>
      <c r="BD84" s="157"/>
      <c r="BE84" s="158"/>
      <c r="BF84" s="158"/>
      <c r="BG84" s="17"/>
      <c r="BH84" s="22"/>
      <c r="BI84" s="99"/>
      <c r="BJ84" s="99"/>
      <c r="BK84" s="99"/>
      <c r="BL84" s="102"/>
      <c r="BM84" s="102"/>
      <c r="BN84" s="102"/>
      <c r="BO84" s="67"/>
      <c r="BP84" s="92"/>
    </row>
    <row r="85" spans="1:68" s="16" customFormat="1" ht="24" x14ac:dyDescent="0.55000000000000004">
      <c r="A85" s="67">
        <v>81</v>
      </c>
      <c r="B85" s="139" t="s">
        <v>308</v>
      </c>
      <c r="C85" s="68" t="s">
        <v>90</v>
      </c>
      <c r="D85" s="68" t="s">
        <v>84</v>
      </c>
      <c r="E85" s="68" t="s">
        <v>43</v>
      </c>
      <c r="F85" s="68" t="s">
        <v>175</v>
      </c>
      <c r="G85" s="69" t="s">
        <v>52</v>
      </c>
      <c r="H85" s="69">
        <v>22</v>
      </c>
      <c r="I85" s="69" t="s">
        <v>59</v>
      </c>
      <c r="J85" s="221" t="s">
        <v>40</v>
      </c>
      <c r="K85" s="140">
        <v>0</v>
      </c>
      <c r="L85" s="23">
        <f t="shared" si="25"/>
        <v>0</v>
      </c>
      <c r="M85" s="140">
        <v>12</v>
      </c>
      <c r="N85" s="23">
        <f t="shared" si="26"/>
        <v>1</v>
      </c>
      <c r="O85" s="140">
        <v>16</v>
      </c>
      <c r="P85" s="23">
        <f t="shared" si="27"/>
        <v>1</v>
      </c>
      <c r="Q85" s="140">
        <v>14</v>
      </c>
      <c r="R85" s="78">
        <f t="shared" si="28"/>
        <v>1</v>
      </c>
      <c r="S85" s="140">
        <v>14</v>
      </c>
      <c r="T85" s="78">
        <f t="shared" si="29"/>
        <v>1</v>
      </c>
      <c r="U85" s="140">
        <v>7</v>
      </c>
      <c r="V85" s="78">
        <f t="shared" si="30"/>
        <v>1</v>
      </c>
      <c r="W85" s="140">
        <v>10</v>
      </c>
      <c r="X85" s="78">
        <f t="shared" si="31"/>
        <v>1</v>
      </c>
      <c r="Y85" s="140">
        <v>9</v>
      </c>
      <c r="Z85" s="78">
        <f t="shared" si="32"/>
        <v>1</v>
      </c>
      <c r="AA85" s="140">
        <v>12</v>
      </c>
      <c r="AB85" s="78">
        <f t="shared" si="33"/>
        <v>1</v>
      </c>
      <c r="AC85" s="140">
        <v>0</v>
      </c>
      <c r="AD85" s="25">
        <f t="shared" si="34"/>
        <v>0</v>
      </c>
      <c r="AE85" s="140">
        <v>0</v>
      </c>
      <c r="AF85" s="25">
        <f t="shared" si="35"/>
        <v>0</v>
      </c>
      <c r="AG85" s="140">
        <v>0</v>
      </c>
      <c r="AH85" s="25">
        <f t="shared" si="36"/>
        <v>0</v>
      </c>
      <c r="AI85" s="26"/>
      <c r="AJ85" s="71">
        <f t="shared" si="37"/>
        <v>0</v>
      </c>
      <c r="AK85" s="26"/>
      <c r="AL85" s="71">
        <f t="shared" si="38"/>
        <v>0</v>
      </c>
      <c r="AM85" s="26"/>
      <c r="AN85" s="71">
        <f t="shared" si="39"/>
        <v>0</v>
      </c>
      <c r="AO85" s="27">
        <f t="shared" si="40"/>
        <v>94</v>
      </c>
      <c r="AP85" s="27">
        <f t="shared" si="41"/>
        <v>8</v>
      </c>
      <c r="AQ85" s="46">
        <v>1</v>
      </c>
      <c r="AR85" s="46">
        <v>0</v>
      </c>
      <c r="AS85" s="46">
        <v>5</v>
      </c>
      <c r="AT85" s="28">
        <f t="shared" si="42"/>
        <v>6</v>
      </c>
      <c r="AU85" s="80">
        <f t="shared" si="43"/>
        <v>1</v>
      </c>
      <c r="AV85" s="80">
        <f t="shared" si="44"/>
        <v>0</v>
      </c>
      <c r="AW85" s="81">
        <f t="shared" si="48"/>
        <v>8</v>
      </c>
      <c r="AX85" s="28">
        <f t="shared" si="45"/>
        <v>9</v>
      </c>
      <c r="AY85" s="82">
        <f t="shared" si="46"/>
        <v>0</v>
      </c>
      <c r="AZ85" s="82">
        <f t="shared" si="46"/>
        <v>0</v>
      </c>
      <c r="BA85" s="82">
        <f t="shared" si="46"/>
        <v>-3</v>
      </c>
      <c r="BB85" s="28">
        <f t="shared" si="46"/>
        <v>-3</v>
      </c>
      <c r="BC85" s="33">
        <f t="shared" si="47"/>
        <v>-33.333333333333329</v>
      </c>
      <c r="BD85" s="157"/>
      <c r="BE85" s="158"/>
      <c r="BF85" s="158">
        <v>1</v>
      </c>
      <c r="BG85" s="34"/>
      <c r="BH85" s="35"/>
      <c r="BI85" s="99"/>
      <c r="BJ85" s="99"/>
      <c r="BK85" s="99"/>
      <c r="BL85" s="102"/>
      <c r="BM85" s="102"/>
      <c r="BN85" s="102"/>
      <c r="BO85" s="67"/>
      <c r="BP85" s="92"/>
    </row>
    <row r="86" spans="1:68" s="16" customFormat="1" ht="24" x14ac:dyDescent="0.55000000000000004">
      <c r="A86" s="17">
        <v>82</v>
      </c>
      <c r="B86" s="139" t="s">
        <v>309</v>
      </c>
      <c r="C86" s="68" t="s">
        <v>91</v>
      </c>
      <c r="D86" s="68" t="s">
        <v>84</v>
      </c>
      <c r="E86" s="68" t="s">
        <v>43</v>
      </c>
      <c r="F86" s="68" t="s">
        <v>176</v>
      </c>
      <c r="G86" s="69" t="s">
        <v>44</v>
      </c>
      <c r="H86" s="69">
        <v>25</v>
      </c>
      <c r="I86" s="73" t="s">
        <v>47</v>
      </c>
      <c r="J86" s="226" t="s">
        <v>40</v>
      </c>
      <c r="K86" s="140">
        <v>0</v>
      </c>
      <c r="L86" s="23">
        <f t="shared" si="25"/>
        <v>0</v>
      </c>
      <c r="M86" s="140">
        <v>5</v>
      </c>
      <c r="N86" s="23">
        <f t="shared" si="26"/>
        <v>1</v>
      </c>
      <c r="O86" s="140">
        <v>6</v>
      </c>
      <c r="P86" s="23">
        <f t="shared" si="27"/>
        <v>1</v>
      </c>
      <c r="Q86" s="140">
        <v>3</v>
      </c>
      <c r="R86" s="78">
        <f t="shared" si="28"/>
        <v>1</v>
      </c>
      <c r="S86" s="140">
        <v>3</v>
      </c>
      <c r="T86" s="78">
        <f t="shared" si="29"/>
        <v>1</v>
      </c>
      <c r="U86" s="140">
        <v>7</v>
      </c>
      <c r="V86" s="78">
        <f t="shared" si="30"/>
        <v>1</v>
      </c>
      <c r="W86" s="140">
        <v>4</v>
      </c>
      <c r="X86" s="78">
        <f t="shared" si="31"/>
        <v>1</v>
      </c>
      <c r="Y86" s="140">
        <v>3</v>
      </c>
      <c r="Z86" s="78">
        <f t="shared" si="32"/>
        <v>1</v>
      </c>
      <c r="AA86" s="140">
        <v>0</v>
      </c>
      <c r="AB86" s="78">
        <f t="shared" si="33"/>
        <v>0</v>
      </c>
      <c r="AC86" s="140">
        <v>0</v>
      </c>
      <c r="AD86" s="25">
        <f t="shared" si="34"/>
        <v>0</v>
      </c>
      <c r="AE86" s="140">
        <v>0</v>
      </c>
      <c r="AF86" s="25">
        <f t="shared" si="35"/>
        <v>0</v>
      </c>
      <c r="AG86" s="140">
        <v>0</v>
      </c>
      <c r="AH86" s="25">
        <f t="shared" si="36"/>
        <v>0</v>
      </c>
      <c r="AI86" s="26"/>
      <c r="AJ86" s="71">
        <f t="shared" si="37"/>
        <v>0</v>
      </c>
      <c r="AK86" s="26"/>
      <c r="AL86" s="71">
        <f t="shared" si="38"/>
        <v>0</v>
      </c>
      <c r="AM86" s="26"/>
      <c r="AN86" s="71">
        <f t="shared" si="39"/>
        <v>0</v>
      </c>
      <c r="AO86" s="27">
        <f t="shared" si="40"/>
        <v>31</v>
      </c>
      <c r="AP86" s="27">
        <f t="shared" si="41"/>
        <v>7</v>
      </c>
      <c r="AQ86" s="143">
        <v>1</v>
      </c>
      <c r="AR86" s="143">
        <v>0</v>
      </c>
      <c r="AS86" s="143">
        <v>2</v>
      </c>
      <c r="AT86" s="28">
        <f t="shared" si="42"/>
        <v>3</v>
      </c>
      <c r="AU86" s="80">
        <f t="shared" si="43"/>
        <v>1</v>
      </c>
      <c r="AV86" s="80">
        <f t="shared" si="44"/>
        <v>0</v>
      </c>
      <c r="AW86" s="81" t="str">
        <f t="shared" si="48"/>
        <v>กรอก</v>
      </c>
      <c r="AX86" s="28">
        <f t="shared" si="45"/>
        <v>1</v>
      </c>
      <c r="AY86" s="82">
        <f t="shared" si="46"/>
        <v>0</v>
      </c>
      <c r="AZ86" s="82">
        <f t="shared" si="46"/>
        <v>0</v>
      </c>
      <c r="BA86" s="82" t="e">
        <f t="shared" si="46"/>
        <v>#VALUE!</v>
      </c>
      <c r="BB86" s="28">
        <f t="shared" si="46"/>
        <v>2</v>
      </c>
      <c r="BC86" s="33">
        <f t="shared" si="47"/>
        <v>200</v>
      </c>
      <c r="BD86" s="157">
        <v>1</v>
      </c>
      <c r="BE86" s="158"/>
      <c r="BF86" s="158"/>
      <c r="BG86" s="34"/>
      <c r="BH86" s="35"/>
      <c r="BI86" s="99"/>
      <c r="BJ86" s="99"/>
      <c r="BK86" s="99"/>
      <c r="BL86" s="102"/>
      <c r="BM86" s="102"/>
      <c r="BN86" s="102"/>
      <c r="BO86" s="67"/>
      <c r="BP86" s="92"/>
    </row>
    <row r="87" spans="1:68" s="16" customFormat="1" ht="24" x14ac:dyDescent="0.55000000000000004">
      <c r="A87" s="67">
        <v>83</v>
      </c>
      <c r="B87" s="139" t="s">
        <v>310</v>
      </c>
      <c r="C87" s="68" t="s">
        <v>84</v>
      </c>
      <c r="D87" s="68" t="s">
        <v>84</v>
      </c>
      <c r="E87" s="68" t="s">
        <v>43</v>
      </c>
      <c r="F87" s="68" t="s">
        <v>177</v>
      </c>
      <c r="G87" s="69" t="s">
        <v>52</v>
      </c>
      <c r="H87" s="69">
        <v>15</v>
      </c>
      <c r="I87" s="69" t="s">
        <v>59</v>
      </c>
      <c r="J87" s="226" t="s">
        <v>38</v>
      </c>
      <c r="K87" s="140">
        <v>0</v>
      </c>
      <c r="L87" s="23">
        <f t="shared" si="25"/>
        <v>0</v>
      </c>
      <c r="M87" s="140">
        <v>1</v>
      </c>
      <c r="N87" s="23">
        <f t="shared" si="26"/>
        <v>1</v>
      </c>
      <c r="O87" s="140">
        <v>3</v>
      </c>
      <c r="P87" s="23">
        <f t="shared" si="27"/>
        <v>1</v>
      </c>
      <c r="Q87" s="140">
        <v>4</v>
      </c>
      <c r="R87" s="78">
        <f t="shared" si="28"/>
        <v>1</v>
      </c>
      <c r="S87" s="140">
        <v>6</v>
      </c>
      <c r="T87" s="78">
        <f t="shared" si="29"/>
        <v>1</v>
      </c>
      <c r="U87" s="140">
        <v>5</v>
      </c>
      <c r="V87" s="78">
        <f t="shared" si="30"/>
        <v>1</v>
      </c>
      <c r="W87" s="140">
        <v>1</v>
      </c>
      <c r="X87" s="78">
        <f t="shared" si="31"/>
        <v>1</v>
      </c>
      <c r="Y87" s="140">
        <v>3</v>
      </c>
      <c r="Z87" s="78">
        <f t="shared" si="32"/>
        <v>1</v>
      </c>
      <c r="AA87" s="140">
        <v>3</v>
      </c>
      <c r="AB87" s="78">
        <f t="shared" si="33"/>
        <v>1</v>
      </c>
      <c r="AC87" s="140">
        <v>0</v>
      </c>
      <c r="AD87" s="25">
        <f t="shared" si="34"/>
        <v>0</v>
      </c>
      <c r="AE87" s="140">
        <v>0</v>
      </c>
      <c r="AF87" s="25">
        <f t="shared" si="35"/>
        <v>0</v>
      </c>
      <c r="AG87" s="140">
        <v>0</v>
      </c>
      <c r="AH87" s="25">
        <f t="shared" si="36"/>
        <v>0</v>
      </c>
      <c r="AI87" s="26"/>
      <c r="AJ87" s="71">
        <f t="shared" si="37"/>
        <v>0</v>
      </c>
      <c r="AK87" s="26"/>
      <c r="AL87" s="71">
        <f t="shared" si="38"/>
        <v>0</v>
      </c>
      <c r="AM87" s="26"/>
      <c r="AN87" s="71">
        <f t="shared" si="39"/>
        <v>0</v>
      </c>
      <c r="AO87" s="27">
        <f t="shared" si="40"/>
        <v>26</v>
      </c>
      <c r="AP87" s="27">
        <f t="shared" si="41"/>
        <v>8</v>
      </c>
      <c r="AQ87" s="46">
        <v>1</v>
      </c>
      <c r="AR87" s="46">
        <v>0</v>
      </c>
      <c r="AS87" s="46">
        <v>2</v>
      </c>
      <c r="AT87" s="28">
        <f t="shared" si="42"/>
        <v>3</v>
      </c>
      <c r="AU87" s="80">
        <f t="shared" si="43"/>
        <v>0</v>
      </c>
      <c r="AV87" s="80">
        <f t="shared" si="44"/>
        <v>0</v>
      </c>
      <c r="AW87" s="81" t="str">
        <f t="shared" si="48"/>
        <v>กรอก</v>
      </c>
      <c r="AX87" s="28">
        <f t="shared" si="45"/>
        <v>0</v>
      </c>
      <c r="AY87" s="82">
        <f t="shared" si="46"/>
        <v>1</v>
      </c>
      <c r="AZ87" s="82">
        <f t="shared" si="46"/>
        <v>0</v>
      </c>
      <c r="BA87" s="82" t="e">
        <f t="shared" si="46"/>
        <v>#VALUE!</v>
      </c>
      <c r="BB87" s="28">
        <f t="shared" si="46"/>
        <v>3</v>
      </c>
      <c r="BC87" s="33" t="e">
        <f t="shared" si="47"/>
        <v>#DIV/0!</v>
      </c>
      <c r="BD87" s="157">
        <v>1</v>
      </c>
      <c r="BE87" s="158"/>
      <c r="BF87" s="158"/>
      <c r="BG87" s="32"/>
      <c r="BH87" s="54"/>
      <c r="BI87" s="99"/>
      <c r="BJ87" s="99"/>
      <c r="BK87" s="99"/>
      <c r="BL87" s="102"/>
      <c r="BM87" s="102"/>
      <c r="BN87" s="102"/>
      <c r="BO87" s="67"/>
      <c r="BP87" s="92"/>
    </row>
    <row r="88" spans="1:68" s="16" customFormat="1" ht="24" x14ac:dyDescent="0.55000000000000004">
      <c r="A88" s="17">
        <v>84</v>
      </c>
      <c r="B88" s="139" t="s">
        <v>311</v>
      </c>
      <c r="C88" s="72" t="s">
        <v>84</v>
      </c>
      <c r="D88" s="72" t="s">
        <v>84</v>
      </c>
      <c r="E88" s="72" t="s">
        <v>43</v>
      </c>
      <c r="F88" s="68" t="s">
        <v>178</v>
      </c>
      <c r="G88" s="69" t="s">
        <v>44</v>
      </c>
      <c r="H88" s="73">
        <v>13</v>
      </c>
      <c r="I88" s="73" t="s">
        <v>59</v>
      </c>
      <c r="J88" s="221" t="s">
        <v>40</v>
      </c>
      <c r="K88" s="140">
        <v>0</v>
      </c>
      <c r="L88" s="23">
        <f t="shared" si="25"/>
        <v>0</v>
      </c>
      <c r="M88" s="140">
        <v>25</v>
      </c>
      <c r="N88" s="23">
        <f t="shared" si="26"/>
        <v>1</v>
      </c>
      <c r="O88" s="140">
        <v>14</v>
      </c>
      <c r="P88" s="23">
        <f t="shared" si="27"/>
        <v>1</v>
      </c>
      <c r="Q88" s="140">
        <v>13</v>
      </c>
      <c r="R88" s="78">
        <f t="shared" si="28"/>
        <v>1</v>
      </c>
      <c r="S88" s="140">
        <v>13</v>
      </c>
      <c r="T88" s="78">
        <f t="shared" si="29"/>
        <v>1</v>
      </c>
      <c r="U88" s="140">
        <v>11</v>
      </c>
      <c r="V88" s="78">
        <f t="shared" si="30"/>
        <v>1</v>
      </c>
      <c r="W88" s="140">
        <v>18</v>
      </c>
      <c r="X88" s="78">
        <f t="shared" si="31"/>
        <v>1</v>
      </c>
      <c r="Y88" s="140">
        <v>12</v>
      </c>
      <c r="Z88" s="78">
        <f t="shared" si="32"/>
        <v>1</v>
      </c>
      <c r="AA88" s="140">
        <v>13</v>
      </c>
      <c r="AB88" s="78">
        <f t="shared" si="33"/>
        <v>1</v>
      </c>
      <c r="AC88" s="140">
        <v>9</v>
      </c>
      <c r="AD88" s="25">
        <f t="shared" si="34"/>
        <v>1</v>
      </c>
      <c r="AE88" s="140">
        <v>3</v>
      </c>
      <c r="AF88" s="25">
        <f t="shared" si="35"/>
        <v>1</v>
      </c>
      <c r="AG88" s="140">
        <v>6</v>
      </c>
      <c r="AH88" s="25">
        <f t="shared" si="36"/>
        <v>1</v>
      </c>
      <c r="AI88" s="26"/>
      <c r="AJ88" s="71">
        <f t="shared" si="37"/>
        <v>0</v>
      </c>
      <c r="AK88" s="26"/>
      <c r="AL88" s="71">
        <f t="shared" si="38"/>
        <v>0</v>
      </c>
      <c r="AM88" s="26"/>
      <c r="AN88" s="71">
        <f t="shared" si="39"/>
        <v>0</v>
      </c>
      <c r="AO88" s="27">
        <f t="shared" si="40"/>
        <v>137</v>
      </c>
      <c r="AP88" s="27">
        <f t="shared" si="41"/>
        <v>11</v>
      </c>
      <c r="AQ88" s="46">
        <v>1</v>
      </c>
      <c r="AR88" s="46">
        <v>0</v>
      </c>
      <c r="AS88" s="46">
        <v>14</v>
      </c>
      <c r="AT88" s="28">
        <f t="shared" si="42"/>
        <v>15</v>
      </c>
      <c r="AU88" s="80">
        <f t="shared" si="43"/>
        <v>1</v>
      </c>
      <c r="AV88" s="80">
        <f t="shared" si="44"/>
        <v>1</v>
      </c>
      <c r="AW88" s="81">
        <f t="shared" si="48"/>
        <v>14</v>
      </c>
      <c r="AX88" s="28">
        <f t="shared" si="45"/>
        <v>16</v>
      </c>
      <c r="AY88" s="82">
        <f t="shared" si="46"/>
        <v>0</v>
      </c>
      <c r="AZ88" s="82">
        <f t="shared" si="46"/>
        <v>-1</v>
      </c>
      <c r="BA88" s="82">
        <f t="shared" si="46"/>
        <v>0</v>
      </c>
      <c r="BB88" s="28">
        <f t="shared" si="46"/>
        <v>-1</v>
      </c>
      <c r="BC88" s="33">
        <f t="shared" si="47"/>
        <v>-6.25</v>
      </c>
      <c r="BD88" s="157"/>
      <c r="BE88" s="158"/>
      <c r="BF88" s="158"/>
      <c r="BG88" s="34"/>
      <c r="BH88" s="35"/>
      <c r="BI88" s="99"/>
      <c r="BJ88" s="99"/>
      <c r="BK88" s="99"/>
      <c r="BL88" s="102"/>
      <c r="BM88" s="102"/>
      <c r="BN88" s="102"/>
      <c r="BO88" s="67"/>
      <c r="BP88" s="92"/>
    </row>
    <row r="89" spans="1:68" s="16" customFormat="1" ht="24" x14ac:dyDescent="0.55000000000000004">
      <c r="A89" s="67">
        <v>85</v>
      </c>
      <c r="B89" s="139" t="s">
        <v>312</v>
      </c>
      <c r="C89" s="72" t="s">
        <v>84</v>
      </c>
      <c r="D89" s="72" t="s">
        <v>84</v>
      </c>
      <c r="E89" s="72" t="s">
        <v>43</v>
      </c>
      <c r="F89" s="68" t="s">
        <v>179</v>
      </c>
      <c r="G89" s="69" t="s">
        <v>44</v>
      </c>
      <c r="H89" s="73">
        <v>12</v>
      </c>
      <c r="I89" s="73" t="s">
        <v>59</v>
      </c>
      <c r="J89" s="221" t="s">
        <v>38</v>
      </c>
      <c r="K89" s="140">
        <v>0</v>
      </c>
      <c r="L89" s="23">
        <f t="shared" si="25"/>
        <v>0</v>
      </c>
      <c r="M89" s="140">
        <v>3</v>
      </c>
      <c r="N89" s="23">
        <f t="shared" si="26"/>
        <v>1</v>
      </c>
      <c r="O89" s="140">
        <v>6</v>
      </c>
      <c r="P89" s="23">
        <f t="shared" si="27"/>
        <v>1</v>
      </c>
      <c r="Q89" s="140">
        <v>9</v>
      </c>
      <c r="R89" s="78">
        <f t="shared" si="28"/>
        <v>1</v>
      </c>
      <c r="S89" s="140">
        <v>7</v>
      </c>
      <c r="T89" s="78">
        <f t="shared" si="29"/>
        <v>1</v>
      </c>
      <c r="U89" s="140">
        <v>8</v>
      </c>
      <c r="V89" s="78">
        <f t="shared" si="30"/>
        <v>1</v>
      </c>
      <c r="W89" s="140">
        <v>6</v>
      </c>
      <c r="X89" s="78">
        <f t="shared" si="31"/>
        <v>1</v>
      </c>
      <c r="Y89" s="140">
        <v>7</v>
      </c>
      <c r="Z89" s="78">
        <f t="shared" si="32"/>
        <v>1</v>
      </c>
      <c r="AA89" s="140">
        <v>6</v>
      </c>
      <c r="AB89" s="78">
        <f t="shared" si="33"/>
        <v>1</v>
      </c>
      <c r="AC89" s="140">
        <v>0</v>
      </c>
      <c r="AD89" s="25">
        <f t="shared" si="34"/>
        <v>0</v>
      </c>
      <c r="AE89" s="140">
        <v>0</v>
      </c>
      <c r="AF89" s="25">
        <f t="shared" si="35"/>
        <v>0</v>
      </c>
      <c r="AG89" s="140">
        <v>0</v>
      </c>
      <c r="AH89" s="25">
        <f t="shared" si="36"/>
        <v>0</v>
      </c>
      <c r="AI89" s="26"/>
      <c r="AJ89" s="71">
        <f t="shared" si="37"/>
        <v>0</v>
      </c>
      <c r="AK89" s="26"/>
      <c r="AL89" s="71">
        <f t="shared" si="38"/>
        <v>0</v>
      </c>
      <c r="AM89" s="26"/>
      <c r="AN89" s="71">
        <f t="shared" si="39"/>
        <v>0</v>
      </c>
      <c r="AO89" s="27">
        <f t="shared" si="40"/>
        <v>52</v>
      </c>
      <c r="AP89" s="27">
        <f t="shared" si="41"/>
        <v>8</v>
      </c>
      <c r="AQ89" s="46">
        <v>1</v>
      </c>
      <c r="AR89" s="46">
        <v>0</v>
      </c>
      <c r="AS89" s="46">
        <v>3</v>
      </c>
      <c r="AT89" s="28">
        <f t="shared" si="42"/>
        <v>4</v>
      </c>
      <c r="AU89" s="80">
        <f t="shared" si="43"/>
        <v>1</v>
      </c>
      <c r="AV89" s="80">
        <f t="shared" si="44"/>
        <v>0</v>
      </c>
      <c r="AW89" s="81">
        <f t="shared" si="48"/>
        <v>6</v>
      </c>
      <c r="AX89" s="28">
        <f t="shared" si="45"/>
        <v>7</v>
      </c>
      <c r="AY89" s="82">
        <f t="shared" si="46"/>
        <v>0</v>
      </c>
      <c r="AZ89" s="82">
        <f t="shared" si="46"/>
        <v>0</v>
      </c>
      <c r="BA89" s="82">
        <f t="shared" si="46"/>
        <v>-3</v>
      </c>
      <c r="BB89" s="28">
        <f t="shared" si="46"/>
        <v>-3</v>
      </c>
      <c r="BC89" s="33">
        <f t="shared" si="47"/>
        <v>-42.857142857142854</v>
      </c>
      <c r="BD89" s="157">
        <v>1</v>
      </c>
      <c r="BE89" s="158"/>
      <c r="BF89" s="158"/>
      <c r="BG89" s="34"/>
      <c r="BH89" s="35"/>
      <c r="BI89" s="99"/>
      <c r="BJ89" s="99"/>
      <c r="BK89" s="99"/>
      <c r="BL89" s="102"/>
      <c r="BM89" s="102"/>
      <c r="BN89" s="102"/>
      <c r="BO89" s="67"/>
      <c r="BP89" s="92"/>
    </row>
    <row r="90" spans="1:68" s="16" customFormat="1" ht="24" x14ac:dyDescent="0.55000000000000004">
      <c r="A90" s="67">
        <v>86</v>
      </c>
      <c r="B90" s="139" t="s">
        <v>313</v>
      </c>
      <c r="C90" s="72" t="s">
        <v>84</v>
      </c>
      <c r="D90" s="72" t="s">
        <v>84</v>
      </c>
      <c r="E90" s="72" t="s">
        <v>43</v>
      </c>
      <c r="F90" s="68" t="s">
        <v>180</v>
      </c>
      <c r="G90" s="69" t="s">
        <v>44</v>
      </c>
      <c r="H90" s="73">
        <v>15</v>
      </c>
      <c r="I90" s="73" t="s">
        <v>47</v>
      </c>
      <c r="J90" s="226" t="s">
        <v>38</v>
      </c>
      <c r="K90" s="140">
        <v>0</v>
      </c>
      <c r="L90" s="23">
        <f t="shared" si="25"/>
        <v>0</v>
      </c>
      <c r="M90" s="140">
        <v>1</v>
      </c>
      <c r="N90" s="23">
        <f t="shared" si="26"/>
        <v>1</v>
      </c>
      <c r="O90" s="140">
        <v>2</v>
      </c>
      <c r="P90" s="23">
        <f t="shared" si="27"/>
        <v>1</v>
      </c>
      <c r="Q90" s="140">
        <v>2</v>
      </c>
      <c r="R90" s="78">
        <f t="shared" si="28"/>
        <v>1</v>
      </c>
      <c r="S90" s="140">
        <v>4</v>
      </c>
      <c r="T90" s="78">
        <f t="shared" si="29"/>
        <v>1</v>
      </c>
      <c r="U90" s="140">
        <v>4</v>
      </c>
      <c r="V90" s="78">
        <f t="shared" si="30"/>
        <v>1</v>
      </c>
      <c r="W90" s="140">
        <v>2</v>
      </c>
      <c r="X90" s="78">
        <f t="shared" si="31"/>
        <v>1</v>
      </c>
      <c r="Y90" s="140">
        <v>1</v>
      </c>
      <c r="Z90" s="78">
        <f t="shared" si="32"/>
        <v>1</v>
      </c>
      <c r="AA90" s="140">
        <v>1</v>
      </c>
      <c r="AB90" s="78">
        <f t="shared" si="33"/>
        <v>1</v>
      </c>
      <c r="AC90" s="140">
        <v>0</v>
      </c>
      <c r="AD90" s="25">
        <f t="shared" si="34"/>
        <v>0</v>
      </c>
      <c r="AE90" s="140">
        <v>0</v>
      </c>
      <c r="AF90" s="25">
        <f t="shared" si="35"/>
        <v>0</v>
      </c>
      <c r="AG90" s="140">
        <v>0</v>
      </c>
      <c r="AH90" s="25">
        <f t="shared" si="36"/>
        <v>0</v>
      </c>
      <c r="AI90" s="26"/>
      <c r="AJ90" s="71">
        <f t="shared" si="37"/>
        <v>0</v>
      </c>
      <c r="AK90" s="26"/>
      <c r="AL90" s="71">
        <f t="shared" si="38"/>
        <v>0</v>
      </c>
      <c r="AM90" s="26"/>
      <c r="AN90" s="71">
        <f t="shared" si="39"/>
        <v>0</v>
      </c>
      <c r="AO90" s="27">
        <f t="shared" si="40"/>
        <v>17</v>
      </c>
      <c r="AP90" s="27">
        <f t="shared" si="41"/>
        <v>8</v>
      </c>
      <c r="AQ90" s="46">
        <v>1</v>
      </c>
      <c r="AR90" s="46">
        <v>0</v>
      </c>
      <c r="AS90" s="46">
        <v>1</v>
      </c>
      <c r="AT90" s="28">
        <f t="shared" si="42"/>
        <v>2</v>
      </c>
      <c r="AU90" s="80">
        <f t="shared" si="43"/>
        <v>0</v>
      </c>
      <c r="AV90" s="80">
        <f t="shared" si="44"/>
        <v>0</v>
      </c>
      <c r="AW90" s="81" t="str">
        <f t="shared" si="48"/>
        <v>กรอก</v>
      </c>
      <c r="AX90" s="28">
        <f t="shared" si="45"/>
        <v>0</v>
      </c>
      <c r="AY90" s="82">
        <f t="shared" si="46"/>
        <v>1</v>
      </c>
      <c r="AZ90" s="82">
        <f t="shared" si="46"/>
        <v>0</v>
      </c>
      <c r="BA90" s="82" t="e">
        <f t="shared" si="46"/>
        <v>#VALUE!</v>
      </c>
      <c r="BB90" s="28">
        <f t="shared" si="46"/>
        <v>2</v>
      </c>
      <c r="BC90" s="33" t="e">
        <f t="shared" si="47"/>
        <v>#DIV/0!</v>
      </c>
      <c r="BD90" s="157">
        <v>1</v>
      </c>
      <c r="BE90" s="158"/>
      <c r="BF90" s="158"/>
      <c r="BG90" s="34"/>
      <c r="BH90" s="35"/>
      <c r="BI90" s="99"/>
      <c r="BJ90" s="99"/>
      <c r="BK90" s="99"/>
      <c r="BL90" s="102"/>
      <c r="BM90" s="102"/>
      <c r="BN90" s="102"/>
      <c r="BO90" s="67">
        <v>5</v>
      </c>
      <c r="BP90" s="92"/>
    </row>
    <row r="91" spans="1:68" s="16" customFormat="1" ht="24" x14ac:dyDescent="0.55000000000000004">
      <c r="A91" s="67">
        <v>87</v>
      </c>
      <c r="B91" s="139" t="s">
        <v>314</v>
      </c>
      <c r="C91" s="68" t="s">
        <v>92</v>
      </c>
      <c r="D91" s="68" t="s">
        <v>84</v>
      </c>
      <c r="E91" s="68" t="s">
        <v>43</v>
      </c>
      <c r="F91" s="68" t="s">
        <v>181</v>
      </c>
      <c r="G91" s="69" t="s">
        <v>52</v>
      </c>
      <c r="H91" s="69">
        <v>14</v>
      </c>
      <c r="I91" s="73" t="s">
        <v>47</v>
      </c>
      <c r="J91" s="221" t="s">
        <v>38</v>
      </c>
      <c r="K91" s="140">
        <v>0</v>
      </c>
      <c r="L91" s="23">
        <f t="shared" si="25"/>
        <v>0</v>
      </c>
      <c r="M91" s="140">
        <v>7</v>
      </c>
      <c r="N91" s="23">
        <f t="shared" si="26"/>
        <v>1</v>
      </c>
      <c r="O91" s="140">
        <v>13</v>
      </c>
      <c r="P91" s="23">
        <f t="shared" si="27"/>
        <v>1</v>
      </c>
      <c r="Q91" s="140">
        <v>9</v>
      </c>
      <c r="R91" s="78">
        <f t="shared" si="28"/>
        <v>1</v>
      </c>
      <c r="S91" s="140">
        <v>11</v>
      </c>
      <c r="T91" s="78">
        <f t="shared" si="29"/>
        <v>1</v>
      </c>
      <c r="U91" s="140">
        <v>12</v>
      </c>
      <c r="V91" s="78">
        <f t="shared" si="30"/>
        <v>1</v>
      </c>
      <c r="W91" s="140">
        <v>15</v>
      </c>
      <c r="X91" s="78">
        <f t="shared" si="31"/>
        <v>1</v>
      </c>
      <c r="Y91" s="140">
        <v>8</v>
      </c>
      <c r="Z91" s="78">
        <f t="shared" si="32"/>
        <v>1</v>
      </c>
      <c r="AA91" s="140">
        <v>9</v>
      </c>
      <c r="AB91" s="78">
        <f t="shared" si="33"/>
        <v>1</v>
      </c>
      <c r="AC91" s="140">
        <v>0</v>
      </c>
      <c r="AD91" s="25">
        <f t="shared" si="34"/>
        <v>0</v>
      </c>
      <c r="AE91" s="140">
        <v>0</v>
      </c>
      <c r="AF91" s="25">
        <f t="shared" si="35"/>
        <v>0</v>
      </c>
      <c r="AG91" s="140">
        <v>0</v>
      </c>
      <c r="AH91" s="25">
        <f t="shared" si="36"/>
        <v>0</v>
      </c>
      <c r="AI91" s="26"/>
      <c r="AJ91" s="71">
        <f t="shared" si="37"/>
        <v>0</v>
      </c>
      <c r="AK91" s="26"/>
      <c r="AL91" s="71">
        <f t="shared" si="38"/>
        <v>0</v>
      </c>
      <c r="AM91" s="26"/>
      <c r="AN91" s="71">
        <f t="shared" si="39"/>
        <v>0</v>
      </c>
      <c r="AO91" s="27">
        <f t="shared" si="40"/>
        <v>84</v>
      </c>
      <c r="AP91" s="27">
        <f t="shared" si="41"/>
        <v>8</v>
      </c>
      <c r="AQ91" s="46">
        <v>1</v>
      </c>
      <c r="AR91" s="46">
        <v>0</v>
      </c>
      <c r="AS91" s="46">
        <v>4</v>
      </c>
      <c r="AT91" s="28">
        <f t="shared" si="42"/>
        <v>5</v>
      </c>
      <c r="AU91" s="80">
        <f t="shared" si="43"/>
        <v>1</v>
      </c>
      <c r="AV91" s="80">
        <f t="shared" si="44"/>
        <v>0</v>
      </c>
      <c r="AW91" s="81">
        <f t="shared" si="48"/>
        <v>8</v>
      </c>
      <c r="AX91" s="28">
        <f t="shared" si="45"/>
        <v>9</v>
      </c>
      <c r="AY91" s="82">
        <f t="shared" si="46"/>
        <v>0</v>
      </c>
      <c r="AZ91" s="82">
        <f t="shared" si="46"/>
        <v>0</v>
      </c>
      <c r="BA91" s="82">
        <f t="shared" si="46"/>
        <v>-4</v>
      </c>
      <c r="BB91" s="28">
        <f t="shared" si="46"/>
        <v>-4</v>
      </c>
      <c r="BC91" s="33">
        <f t="shared" si="47"/>
        <v>-44.444444444444443</v>
      </c>
      <c r="BD91" s="157"/>
      <c r="BE91" s="158"/>
      <c r="BF91" s="158"/>
      <c r="BG91" s="17"/>
      <c r="BH91" s="22"/>
      <c r="BI91" s="99"/>
      <c r="BJ91" s="99"/>
      <c r="BK91" s="99"/>
      <c r="BL91" s="102"/>
      <c r="BM91" s="102"/>
      <c r="BN91" s="102"/>
      <c r="BO91" s="67">
        <v>2</v>
      </c>
      <c r="BP91" s="92"/>
    </row>
    <row r="92" spans="1:68" s="16" customFormat="1" ht="24" x14ac:dyDescent="0.55000000000000004">
      <c r="A92" s="17">
        <v>88</v>
      </c>
      <c r="B92" s="139" t="s">
        <v>315</v>
      </c>
      <c r="C92" s="72" t="s">
        <v>92</v>
      </c>
      <c r="D92" s="72" t="s">
        <v>84</v>
      </c>
      <c r="E92" s="72" t="s">
        <v>43</v>
      </c>
      <c r="F92" s="68" t="s">
        <v>182</v>
      </c>
      <c r="G92" s="69" t="s">
        <v>44</v>
      </c>
      <c r="H92" s="73">
        <v>12</v>
      </c>
      <c r="I92" s="73" t="s">
        <v>47</v>
      </c>
      <c r="J92" s="221" t="s">
        <v>38</v>
      </c>
      <c r="K92" s="140">
        <v>0</v>
      </c>
      <c r="L92" s="23">
        <f t="shared" si="25"/>
        <v>0</v>
      </c>
      <c r="M92" s="140">
        <v>19</v>
      </c>
      <c r="N92" s="23">
        <f t="shared" si="26"/>
        <v>1</v>
      </c>
      <c r="O92" s="140">
        <v>17</v>
      </c>
      <c r="P92" s="23">
        <f t="shared" si="27"/>
        <v>1</v>
      </c>
      <c r="Q92" s="140">
        <v>20</v>
      </c>
      <c r="R92" s="78">
        <f t="shared" si="28"/>
        <v>1</v>
      </c>
      <c r="S92" s="140">
        <v>19</v>
      </c>
      <c r="T92" s="78">
        <f t="shared" si="29"/>
        <v>1</v>
      </c>
      <c r="U92" s="140">
        <v>13</v>
      </c>
      <c r="V92" s="78">
        <f t="shared" si="30"/>
        <v>1</v>
      </c>
      <c r="W92" s="140">
        <v>16</v>
      </c>
      <c r="X92" s="78">
        <f t="shared" si="31"/>
        <v>1</v>
      </c>
      <c r="Y92" s="140">
        <v>16</v>
      </c>
      <c r="Z92" s="78">
        <f t="shared" si="32"/>
        <v>1</v>
      </c>
      <c r="AA92" s="140">
        <v>11</v>
      </c>
      <c r="AB92" s="78">
        <f t="shared" si="33"/>
        <v>1</v>
      </c>
      <c r="AC92" s="140">
        <v>0</v>
      </c>
      <c r="AD92" s="25">
        <f t="shared" si="34"/>
        <v>0</v>
      </c>
      <c r="AE92" s="140">
        <v>0</v>
      </c>
      <c r="AF92" s="25">
        <f t="shared" si="35"/>
        <v>0</v>
      </c>
      <c r="AG92" s="140">
        <v>0</v>
      </c>
      <c r="AH92" s="25">
        <f t="shared" si="36"/>
        <v>0</v>
      </c>
      <c r="AI92" s="26"/>
      <c r="AJ92" s="71">
        <f t="shared" si="37"/>
        <v>0</v>
      </c>
      <c r="AK92" s="26"/>
      <c r="AL92" s="71">
        <f t="shared" si="38"/>
        <v>0</v>
      </c>
      <c r="AM92" s="26"/>
      <c r="AN92" s="71">
        <f t="shared" si="39"/>
        <v>0</v>
      </c>
      <c r="AO92" s="27">
        <f t="shared" si="40"/>
        <v>131</v>
      </c>
      <c r="AP92" s="27">
        <f t="shared" si="41"/>
        <v>8</v>
      </c>
      <c r="AQ92" s="46">
        <v>1</v>
      </c>
      <c r="AR92" s="46">
        <v>0</v>
      </c>
      <c r="AS92" s="46">
        <v>8</v>
      </c>
      <c r="AT92" s="28">
        <f t="shared" si="42"/>
        <v>9</v>
      </c>
      <c r="AU92" s="80">
        <f t="shared" si="43"/>
        <v>1</v>
      </c>
      <c r="AV92" s="80">
        <f t="shared" si="44"/>
        <v>1</v>
      </c>
      <c r="AW92" s="81">
        <f t="shared" si="48"/>
        <v>10</v>
      </c>
      <c r="AX92" s="28">
        <f t="shared" si="45"/>
        <v>12</v>
      </c>
      <c r="AY92" s="82">
        <f t="shared" si="46"/>
        <v>0</v>
      </c>
      <c r="AZ92" s="82">
        <f t="shared" si="46"/>
        <v>-1</v>
      </c>
      <c r="BA92" s="82">
        <f t="shared" si="46"/>
        <v>-2</v>
      </c>
      <c r="BB92" s="28">
        <f t="shared" si="46"/>
        <v>-3</v>
      </c>
      <c r="BC92" s="33">
        <f t="shared" si="47"/>
        <v>-25</v>
      </c>
      <c r="BD92" s="157"/>
      <c r="BE92" s="158"/>
      <c r="BF92" s="158"/>
      <c r="BG92" s="34"/>
      <c r="BH92" s="35"/>
      <c r="BI92" s="99"/>
      <c r="BJ92" s="99"/>
      <c r="BK92" s="99"/>
      <c r="BL92" s="102"/>
      <c r="BM92" s="102"/>
      <c r="BN92" s="102"/>
      <c r="BO92" s="67"/>
      <c r="BP92" s="92"/>
    </row>
    <row r="93" spans="1:68" s="16" customFormat="1" ht="24" x14ac:dyDescent="0.55000000000000004">
      <c r="A93" s="67">
        <v>89</v>
      </c>
      <c r="B93" s="139" t="s">
        <v>316</v>
      </c>
      <c r="C93" s="72" t="s">
        <v>93</v>
      </c>
      <c r="D93" s="72" t="s">
        <v>84</v>
      </c>
      <c r="E93" s="72" t="s">
        <v>43</v>
      </c>
      <c r="F93" s="68" t="s">
        <v>183</v>
      </c>
      <c r="G93" s="69" t="s">
        <v>44</v>
      </c>
      <c r="H93" s="73">
        <v>26</v>
      </c>
      <c r="I93" s="73" t="s">
        <v>47</v>
      </c>
      <c r="J93" s="226" t="s">
        <v>38</v>
      </c>
      <c r="K93" s="140">
        <v>0</v>
      </c>
      <c r="L93" s="23">
        <f t="shared" si="25"/>
        <v>0</v>
      </c>
      <c r="M93" s="140">
        <v>1</v>
      </c>
      <c r="N93" s="23">
        <f t="shared" si="26"/>
        <v>1</v>
      </c>
      <c r="O93" s="140">
        <v>1</v>
      </c>
      <c r="P93" s="23">
        <f t="shared" si="27"/>
        <v>1</v>
      </c>
      <c r="Q93" s="140">
        <v>3</v>
      </c>
      <c r="R93" s="78">
        <f t="shared" si="28"/>
        <v>1</v>
      </c>
      <c r="S93" s="140">
        <v>0</v>
      </c>
      <c r="T93" s="78">
        <f t="shared" si="29"/>
        <v>0</v>
      </c>
      <c r="U93" s="140">
        <v>2</v>
      </c>
      <c r="V93" s="78">
        <f t="shared" si="30"/>
        <v>1</v>
      </c>
      <c r="W93" s="140">
        <v>0</v>
      </c>
      <c r="X93" s="78">
        <f t="shared" si="31"/>
        <v>0</v>
      </c>
      <c r="Y93" s="140">
        <v>6</v>
      </c>
      <c r="Z93" s="78">
        <f t="shared" si="32"/>
        <v>1</v>
      </c>
      <c r="AA93" s="140">
        <v>1</v>
      </c>
      <c r="AB93" s="78">
        <f t="shared" si="33"/>
        <v>1</v>
      </c>
      <c r="AC93" s="140">
        <v>0</v>
      </c>
      <c r="AD93" s="25">
        <f t="shared" si="34"/>
        <v>0</v>
      </c>
      <c r="AE93" s="140">
        <v>0</v>
      </c>
      <c r="AF93" s="25">
        <f t="shared" si="35"/>
        <v>0</v>
      </c>
      <c r="AG93" s="140">
        <v>0</v>
      </c>
      <c r="AH93" s="25">
        <f t="shared" si="36"/>
        <v>0</v>
      </c>
      <c r="AI93" s="26"/>
      <c r="AJ93" s="71">
        <f t="shared" si="37"/>
        <v>0</v>
      </c>
      <c r="AK93" s="26"/>
      <c r="AL93" s="71">
        <f t="shared" si="38"/>
        <v>0</v>
      </c>
      <c r="AM93" s="26"/>
      <c r="AN93" s="71">
        <f t="shared" si="39"/>
        <v>0</v>
      </c>
      <c r="AO93" s="27">
        <f t="shared" si="40"/>
        <v>14</v>
      </c>
      <c r="AP93" s="27">
        <f t="shared" si="41"/>
        <v>6</v>
      </c>
      <c r="AQ93" s="46">
        <v>1</v>
      </c>
      <c r="AR93" s="46">
        <v>0</v>
      </c>
      <c r="AS93" s="46">
        <v>1</v>
      </c>
      <c r="AT93" s="28">
        <f t="shared" si="42"/>
        <v>2</v>
      </c>
      <c r="AU93" s="80">
        <f t="shared" si="43"/>
        <v>0</v>
      </c>
      <c r="AV93" s="80">
        <f t="shared" si="44"/>
        <v>0</v>
      </c>
      <c r="AW93" s="81" t="str">
        <f t="shared" si="48"/>
        <v>กรอก</v>
      </c>
      <c r="AX93" s="28">
        <f t="shared" si="45"/>
        <v>0</v>
      </c>
      <c r="AY93" s="82">
        <f t="shared" si="46"/>
        <v>1</v>
      </c>
      <c r="AZ93" s="82">
        <f t="shared" si="46"/>
        <v>0</v>
      </c>
      <c r="BA93" s="82" t="e">
        <f t="shared" si="46"/>
        <v>#VALUE!</v>
      </c>
      <c r="BB93" s="28">
        <f t="shared" si="46"/>
        <v>2</v>
      </c>
      <c r="BC93" s="33" t="e">
        <f t="shared" si="47"/>
        <v>#DIV/0!</v>
      </c>
      <c r="BD93" s="157"/>
      <c r="BE93" s="158"/>
      <c r="BF93" s="158"/>
      <c r="BG93" s="17"/>
      <c r="BH93" s="22"/>
      <c r="BI93" s="99"/>
      <c r="BJ93" s="99"/>
      <c r="BK93" s="99"/>
      <c r="BL93" s="102"/>
      <c r="BM93" s="102"/>
      <c r="BN93" s="102"/>
      <c r="BO93" s="67"/>
      <c r="BP93" s="92"/>
    </row>
    <row r="94" spans="1:68" s="16" customFormat="1" ht="24" x14ac:dyDescent="0.55000000000000004">
      <c r="A94" s="67">
        <v>90</v>
      </c>
      <c r="B94" s="139" t="s">
        <v>317</v>
      </c>
      <c r="C94" s="68" t="s">
        <v>93</v>
      </c>
      <c r="D94" s="68" t="s">
        <v>84</v>
      </c>
      <c r="E94" s="68" t="s">
        <v>43</v>
      </c>
      <c r="F94" s="68" t="s">
        <v>184</v>
      </c>
      <c r="G94" s="69" t="s">
        <v>44</v>
      </c>
      <c r="H94" s="69">
        <v>25</v>
      </c>
      <c r="I94" s="73" t="s">
        <v>47</v>
      </c>
      <c r="J94" s="221" t="s">
        <v>40</v>
      </c>
      <c r="K94" s="140">
        <v>0</v>
      </c>
      <c r="L94" s="23">
        <f t="shared" si="25"/>
        <v>0</v>
      </c>
      <c r="M94" s="140">
        <v>8</v>
      </c>
      <c r="N94" s="23">
        <f t="shared" si="26"/>
        <v>1</v>
      </c>
      <c r="O94" s="140">
        <v>7</v>
      </c>
      <c r="P94" s="23">
        <f t="shared" si="27"/>
        <v>1</v>
      </c>
      <c r="Q94" s="140">
        <v>9</v>
      </c>
      <c r="R94" s="78">
        <f t="shared" si="28"/>
        <v>1</v>
      </c>
      <c r="S94" s="140">
        <v>5</v>
      </c>
      <c r="T94" s="78">
        <f t="shared" si="29"/>
        <v>1</v>
      </c>
      <c r="U94" s="140">
        <v>8</v>
      </c>
      <c r="V94" s="78">
        <f t="shared" si="30"/>
        <v>1</v>
      </c>
      <c r="W94" s="140">
        <v>7</v>
      </c>
      <c r="X94" s="78">
        <f t="shared" si="31"/>
        <v>1</v>
      </c>
      <c r="Y94" s="140">
        <v>4</v>
      </c>
      <c r="Z94" s="78">
        <f t="shared" si="32"/>
        <v>1</v>
      </c>
      <c r="AA94" s="140">
        <v>10</v>
      </c>
      <c r="AB94" s="78">
        <f t="shared" si="33"/>
        <v>1</v>
      </c>
      <c r="AC94" s="140">
        <v>0</v>
      </c>
      <c r="AD94" s="25">
        <f t="shared" si="34"/>
        <v>0</v>
      </c>
      <c r="AE94" s="140">
        <v>0</v>
      </c>
      <c r="AF94" s="25">
        <f t="shared" si="35"/>
        <v>0</v>
      </c>
      <c r="AG94" s="140">
        <v>0</v>
      </c>
      <c r="AH94" s="25">
        <f t="shared" si="36"/>
        <v>0</v>
      </c>
      <c r="AI94" s="26"/>
      <c r="AJ94" s="71">
        <f t="shared" si="37"/>
        <v>0</v>
      </c>
      <c r="AK94" s="26"/>
      <c r="AL94" s="71">
        <f t="shared" si="38"/>
        <v>0</v>
      </c>
      <c r="AM94" s="26"/>
      <c r="AN94" s="71">
        <f t="shared" si="39"/>
        <v>0</v>
      </c>
      <c r="AO94" s="27">
        <f t="shared" si="40"/>
        <v>58</v>
      </c>
      <c r="AP94" s="27">
        <f t="shared" si="41"/>
        <v>8</v>
      </c>
      <c r="AQ94" s="142">
        <v>1</v>
      </c>
      <c r="AR94" s="142">
        <v>0</v>
      </c>
      <c r="AS94" s="142">
        <v>5</v>
      </c>
      <c r="AT94" s="28">
        <f t="shared" si="42"/>
        <v>6</v>
      </c>
      <c r="AU94" s="80">
        <f t="shared" si="43"/>
        <v>1</v>
      </c>
      <c r="AV94" s="80">
        <f t="shared" si="44"/>
        <v>0</v>
      </c>
      <c r="AW94" s="81">
        <f t="shared" si="48"/>
        <v>6</v>
      </c>
      <c r="AX94" s="28">
        <f t="shared" si="45"/>
        <v>7</v>
      </c>
      <c r="AY94" s="82">
        <f t="shared" si="46"/>
        <v>0</v>
      </c>
      <c r="AZ94" s="82">
        <f t="shared" si="46"/>
        <v>0</v>
      </c>
      <c r="BA94" s="82">
        <f t="shared" si="46"/>
        <v>-1</v>
      </c>
      <c r="BB94" s="28">
        <f t="shared" si="46"/>
        <v>-1</v>
      </c>
      <c r="BC94" s="33">
        <f t="shared" si="47"/>
        <v>-14.285714285714285</v>
      </c>
      <c r="BD94" s="157"/>
      <c r="BE94" s="157"/>
      <c r="BF94" s="157"/>
      <c r="BG94" s="34"/>
      <c r="BH94" s="35"/>
      <c r="BI94" s="99"/>
      <c r="BJ94" s="99"/>
      <c r="BK94" s="99"/>
      <c r="BL94" s="102"/>
      <c r="BM94" s="102"/>
      <c r="BN94" s="102"/>
      <c r="BO94" s="67"/>
      <c r="BP94" s="92"/>
    </row>
    <row r="95" spans="1:68" s="16" customFormat="1" ht="24" customHeight="1" x14ac:dyDescent="0.55000000000000004">
      <c r="A95" s="67">
        <v>91</v>
      </c>
      <c r="B95" s="139" t="s">
        <v>318</v>
      </c>
      <c r="C95" s="115" t="s">
        <v>48</v>
      </c>
      <c r="D95" s="115" t="s">
        <v>42</v>
      </c>
      <c r="E95" s="115" t="s">
        <v>43</v>
      </c>
      <c r="F95" s="75" t="s">
        <v>100</v>
      </c>
      <c r="G95" s="76" t="s">
        <v>44</v>
      </c>
      <c r="H95" s="116">
        <v>20</v>
      </c>
      <c r="I95" s="76" t="s">
        <v>47</v>
      </c>
      <c r="J95" s="221" t="s">
        <v>40</v>
      </c>
      <c r="K95" s="140">
        <v>0</v>
      </c>
      <c r="L95" s="38">
        <f t="shared" si="25"/>
        <v>0</v>
      </c>
      <c r="M95" s="140">
        <v>3</v>
      </c>
      <c r="N95" s="38">
        <f t="shared" si="26"/>
        <v>1</v>
      </c>
      <c r="O95" s="140">
        <v>7</v>
      </c>
      <c r="P95" s="38">
        <f t="shared" si="27"/>
        <v>1</v>
      </c>
      <c r="Q95" s="140">
        <v>4</v>
      </c>
      <c r="R95" s="79">
        <f t="shared" si="28"/>
        <v>1</v>
      </c>
      <c r="S95" s="140">
        <v>5</v>
      </c>
      <c r="T95" s="79">
        <f t="shared" si="29"/>
        <v>1</v>
      </c>
      <c r="U95" s="140">
        <v>4</v>
      </c>
      <c r="V95" s="79">
        <f t="shared" si="30"/>
        <v>1</v>
      </c>
      <c r="W95" s="140">
        <v>7</v>
      </c>
      <c r="X95" s="79">
        <f t="shared" si="31"/>
        <v>1</v>
      </c>
      <c r="Y95" s="140">
        <v>12</v>
      </c>
      <c r="Z95" s="79">
        <f t="shared" si="32"/>
        <v>1</v>
      </c>
      <c r="AA95" s="140">
        <v>9</v>
      </c>
      <c r="AB95" s="79">
        <f t="shared" si="33"/>
        <v>1</v>
      </c>
      <c r="AC95" s="140">
        <v>0</v>
      </c>
      <c r="AD95" s="39">
        <f t="shared" si="34"/>
        <v>0</v>
      </c>
      <c r="AE95" s="140">
        <v>0</v>
      </c>
      <c r="AF95" s="39">
        <f t="shared" si="35"/>
        <v>0</v>
      </c>
      <c r="AG95" s="140">
        <v>0</v>
      </c>
      <c r="AH95" s="39">
        <f t="shared" si="36"/>
        <v>0</v>
      </c>
      <c r="AI95" s="40"/>
      <c r="AJ95" s="117">
        <f t="shared" si="37"/>
        <v>0</v>
      </c>
      <c r="AK95" s="40"/>
      <c r="AL95" s="117">
        <f t="shared" si="38"/>
        <v>0</v>
      </c>
      <c r="AM95" s="40"/>
      <c r="AN95" s="117">
        <f t="shared" si="39"/>
        <v>0</v>
      </c>
      <c r="AO95" s="41">
        <f t="shared" si="40"/>
        <v>51</v>
      </c>
      <c r="AP95" s="41">
        <f t="shared" si="41"/>
        <v>8</v>
      </c>
      <c r="AQ95" s="142">
        <v>1</v>
      </c>
      <c r="AR95" s="142">
        <v>0</v>
      </c>
      <c r="AS95" s="142">
        <v>5</v>
      </c>
      <c r="AT95" s="28">
        <f t="shared" si="42"/>
        <v>6</v>
      </c>
      <c r="AU95" s="80">
        <f t="shared" si="43"/>
        <v>1</v>
      </c>
      <c r="AV95" s="80">
        <f t="shared" si="44"/>
        <v>0</v>
      </c>
      <c r="AW95" s="81">
        <f t="shared" si="48"/>
        <v>6</v>
      </c>
      <c r="AX95" s="28">
        <f t="shared" si="45"/>
        <v>7</v>
      </c>
      <c r="AY95" s="82">
        <f t="shared" si="46"/>
        <v>0</v>
      </c>
      <c r="AZ95" s="82">
        <f t="shared" si="46"/>
        <v>0</v>
      </c>
      <c r="BA95" s="82">
        <f t="shared" si="46"/>
        <v>-1</v>
      </c>
      <c r="BB95" s="28">
        <f t="shared" si="46"/>
        <v>-1</v>
      </c>
      <c r="BC95" s="33">
        <f t="shared" si="47"/>
        <v>-14.285714285714285</v>
      </c>
      <c r="BD95" s="157">
        <v>1</v>
      </c>
      <c r="BE95" s="157"/>
      <c r="BF95" s="157"/>
      <c r="BG95" s="17"/>
      <c r="BH95" s="22"/>
      <c r="BI95" s="99"/>
      <c r="BJ95" s="99"/>
      <c r="BK95" s="99"/>
      <c r="BL95" s="102"/>
      <c r="BM95" s="102"/>
      <c r="BN95" s="102"/>
      <c r="BO95" s="67"/>
      <c r="BP95" s="92"/>
    </row>
    <row r="96" spans="1:68" s="16" customFormat="1" ht="24" x14ac:dyDescent="0.55000000000000004">
      <c r="A96" s="67">
        <v>92</v>
      </c>
      <c r="B96" s="139" t="s">
        <v>319</v>
      </c>
      <c r="C96" s="68" t="s">
        <v>90</v>
      </c>
      <c r="D96" s="68" t="s">
        <v>84</v>
      </c>
      <c r="E96" s="68" t="s">
        <v>43</v>
      </c>
      <c r="F96" s="68" t="s">
        <v>175</v>
      </c>
      <c r="G96" s="69" t="s">
        <v>52</v>
      </c>
      <c r="H96" s="69">
        <v>22</v>
      </c>
      <c r="I96" s="69" t="s">
        <v>59</v>
      </c>
      <c r="J96" s="226" t="s">
        <v>38</v>
      </c>
      <c r="K96" s="140">
        <v>1</v>
      </c>
      <c r="L96" s="23">
        <f t="shared" si="25"/>
        <v>1</v>
      </c>
      <c r="M96" s="140">
        <v>5</v>
      </c>
      <c r="N96" s="23">
        <f t="shared" si="26"/>
        <v>1</v>
      </c>
      <c r="O96" s="140">
        <v>8</v>
      </c>
      <c r="P96" s="23">
        <f t="shared" si="27"/>
        <v>1</v>
      </c>
      <c r="Q96" s="140">
        <v>2</v>
      </c>
      <c r="R96" s="78">
        <f t="shared" si="28"/>
        <v>1</v>
      </c>
      <c r="S96" s="140">
        <v>4</v>
      </c>
      <c r="T96" s="78">
        <f t="shared" si="29"/>
        <v>1</v>
      </c>
      <c r="U96" s="140">
        <v>5</v>
      </c>
      <c r="V96" s="78">
        <f t="shared" si="30"/>
        <v>1</v>
      </c>
      <c r="W96" s="140">
        <v>1</v>
      </c>
      <c r="X96" s="78">
        <f t="shared" si="31"/>
        <v>1</v>
      </c>
      <c r="Y96" s="140">
        <v>2</v>
      </c>
      <c r="Z96" s="78">
        <f t="shared" si="32"/>
        <v>1</v>
      </c>
      <c r="AA96" s="140">
        <v>3</v>
      </c>
      <c r="AB96" s="78">
        <f t="shared" si="33"/>
        <v>1</v>
      </c>
      <c r="AC96" s="140">
        <v>0</v>
      </c>
      <c r="AD96" s="25">
        <f t="shared" si="34"/>
        <v>0</v>
      </c>
      <c r="AE96" s="140">
        <v>0</v>
      </c>
      <c r="AF96" s="25">
        <f t="shared" si="35"/>
        <v>0</v>
      </c>
      <c r="AG96" s="140">
        <v>0</v>
      </c>
      <c r="AH96" s="25">
        <f t="shared" si="36"/>
        <v>0</v>
      </c>
      <c r="AI96" s="26"/>
      <c r="AJ96" s="71">
        <f t="shared" si="37"/>
        <v>0</v>
      </c>
      <c r="AK96" s="26"/>
      <c r="AL96" s="71">
        <f t="shared" si="38"/>
        <v>0</v>
      </c>
      <c r="AM96" s="26"/>
      <c r="AN96" s="71">
        <f t="shared" si="39"/>
        <v>0</v>
      </c>
      <c r="AO96" s="27">
        <f t="shared" si="40"/>
        <v>31</v>
      </c>
      <c r="AP96" s="27">
        <f t="shared" si="41"/>
        <v>9</v>
      </c>
      <c r="AQ96" s="46">
        <v>1</v>
      </c>
      <c r="AR96" s="46">
        <v>0</v>
      </c>
      <c r="AS96" s="46">
        <v>3</v>
      </c>
      <c r="AT96" s="28">
        <f t="shared" si="42"/>
        <v>4</v>
      </c>
      <c r="AU96" s="80">
        <f t="shared" si="43"/>
        <v>0</v>
      </c>
      <c r="AV96" s="80">
        <f t="shared" si="44"/>
        <v>0</v>
      </c>
      <c r="AW96" s="81" t="str">
        <f t="shared" si="48"/>
        <v>กรอก</v>
      </c>
      <c r="AX96" s="28">
        <f t="shared" si="45"/>
        <v>0</v>
      </c>
      <c r="AY96" s="82">
        <f t="shared" ref="AY96:BB114" si="49">SUM(AQ96)-AU96</f>
        <v>1</v>
      </c>
      <c r="AZ96" s="82">
        <f t="shared" si="49"/>
        <v>0</v>
      </c>
      <c r="BA96" s="82" t="e">
        <f t="shared" si="49"/>
        <v>#VALUE!</v>
      </c>
      <c r="BB96" s="28">
        <f t="shared" si="49"/>
        <v>4</v>
      </c>
      <c r="BC96" s="33" t="e">
        <f t="shared" si="47"/>
        <v>#DIV/0!</v>
      </c>
      <c r="BD96" s="157"/>
      <c r="BE96" s="158"/>
      <c r="BF96" s="158"/>
      <c r="BG96" s="34"/>
      <c r="BH96" s="35"/>
      <c r="BI96" s="99"/>
      <c r="BJ96" s="99"/>
      <c r="BK96" s="99"/>
      <c r="BL96" s="102"/>
      <c r="BM96" s="102"/>
      <c r="BN96" s="102"/>
      <c r="BO96" s="67"/>
      <c r="BP96" s="92"/>
    </row>
    <row r="97" spans="1:68" s="16" customFormat="1" ht="24" x14ac:dyDescent="0.55000000000000004">
      <c r="A97" s="67">
        <v>93</v>
      </c>
      <c r="B97" s="139" t="s">
        <v>320</v>
      </c>
      <c r="C97" s="68" t="s">
        <v>91</v>
      </c>
      <c r="D97" s="68" t="s">
        <v>84</v>
      </c>
      <c r="E97" s="68" t="s">
        <v>43</v>
      </c>
      <c r="F97" s="68" t="s">
        <v>176</v>
      </c>
      <c r="G97" s="69" t="s">
        <v>44</v>
      </c>
      <c r="H97" s="69">
        <v>25</v>
      </c>
      <c r="I97" s="73" t="s">
        <v>47</v>
      </c>
      <c r="J97" s="221" t="s">
        <v>40</v>
      </c>
      <c r="K97" s="140">
        <v>0</v>
      </c>
      <c r="L97" s="23">
        <f t="shared" si="25"/>
        <v>0</v>
      </c>
      <c r="M97" s="140">
        <v>11</v>
      </c>
      <c r="N97" s="23">
        <f t="shared" si="26"/>
        <v>1</v>
      </c>
      <c r="O97" s="140">
        <v>19</v>
      </c>
      <c r="P97" s="23">
        <f t="shared" si="27"/>
        <v>1</v>
      </c>
      <c r="Q97" s="140">
        <v>21</v>
      </c>
      <c r="R97" s="78">
        <f t="shared" si="28"/>
        <v>1</v>
      </c>
      <c r="S97" s="140">
        <v>15</v>
      </c>
      <c r="T97" s="78">
        <f t="shared" si="29"/>
        <v>1</v>
      </c>
      <c r="U97" s="140">
        <v>14</v>
      </c>
      <c r="V97" s="78">
        <f t="shared" si="30"/>
        <v>1</v>
      </c>
      <c r="W97" s="140">
        <v>22</v>
      </c>
      <c r="X97" s="78">
        <f t="shared" si="31"/>
        <v>1</v>
      </c>
      <c r="Y97" s="140">
        <v>21</v>
      </c>
      <c r="Z97" s="78">
        <f t="shared" si="32"/>
        <v>1</v>
      </c>
      <c r="AA97" s="140">
        <v>16</v>
      </c>
      <c r="AB97" s="78">
        <f t="shared" si="33"/>
        <v>1</v>
      </c>
      <c r="AC97" s="140">
        <v>19</v>
      </c>
      <c r="AD97" s="25">
        <f t="shared" si="34"/>
        <v>1</v>
      </c>
      <c r="AE97" s="140">
        <v>8</v>
      </c>
      <c r="AF97" s="25">
        <f t="shared" si="35"/>
        <v>1</v>
      </c>
      <c r="AG97" s="140">
        <v>13</v>
      </c>
      <c r="AH97" s="25">
        <f t="shared" si="36"/>
        <v>1</v>
      </c>
      <c r="AI97" s="26"/>
      <c r="AJ97" s="71">
        <f t="shared" si="37"/>
        <v>0</v>
      </c>
      <c r="AK97" s="26"/>
      <c r="AL97" s="71">
        <f t="shared" si="38"/>
        <v>0</v>
      </c>
      <c r="AM97" s="26"/>
      <c r="AN97" s="71">
        <f t="shared" si="39"/>
        <v>0</v>
      </c>
      <c r="AO97" s="27">
        <f t="shared" si="40"/>
        <v>179</v>
      </c>
      <c r="AP97" s="27">
        <f t="shared" si="41"/>
        <v>11</v>
      </c>
      <c r="AQ97" s="46">
        <v>1</v>
      </c>
      <c r="AR97" s="46">
        <v>0</v>
      </c>
      <c r="AS97" s="46">
        <v>14</v>
      </c>
      <c r="AT97" s="28">
        <f t="shared" si="42"/>
        <v>15</v>
      </c>
      <c r="AU97" s="80">
        <f t="shared" si="43"/>
        <v>1</v>
      </c>
      <c r="AV97" s="80">
        <f t="shared" si="44"/>
        <v>1</v>
      </c>
      <c r="AW97" s="81">
        <f t="shared" si="48"/>
        <v>14</v>
      </c>
      <c r="AX97" s="28">
        <f t="shared" si="45"/>
        <v>16</v>
      </c>
      <c r="AY97" s="82">
        <f t="shared" si="49"/>
        <v>0</v>
      </c>
      <c r="AZ97" s="82">
        <f t="shared" si="49"/>
        <v>-1</v>
      </c>
      <c r="BA97" s="82">
        <f t="shared" si="49"/>
        <v>0</v>
      </c>
      <c r="BB97" s="28">
        <f t="shared" si="49"/>
        <v>-1</v>
      </c>
      <c r="BC97" s="33">
        <f t="shared" si="47"/>
        <v>-6.25</v>
      </c>
      <c r="BD97" s="157"/>
      <c r="BE97" s="158"/>
      <c r="BF97" s="158"/>
      <c r="BG97" s="34"/>
      <c r="BH97" s="35"/>
      <c r="BI97" s="99"/>
      <c r="BJ97" s="99"/>
      <c r="BK97" s="99"/>
      <c r="BL97" s="102"/>
      <c r="BM97" s="102"/>
      <c r="BN97" s="102"/>
      <c r="BO97" s="67"/>
      <c r="BP97" s="92"/>
    </row>
    <row r="98" spans="1:68" s="16" customFormat="1" ht="24" x14ac:dyDescent="0.55000000000000004">
      <c r="A98" s="67">
        <v>94</v>
      </c>
      <c r="B98" s="139" t="s">
        <v>321</v>
      </c>
      <c r="C98" s="68" t="s">
        <v>84</v>
      </c>
      <c r="D98" s="68" t="s">
        <v>84</v>
      </c>
      <c r="E98" s="68" t="s">
        <v>43</v>
      </c>
      <c r="F98" s="68" t="s">
        <v>177</v>
      </c>
      <c r="G98" s="69" t="s">
        <v>52</v>
      </c>
      <c r="H98" s="69">
        <v>15</v>
      </c>
      <c r="I98" s="69" t="s">
        <v>59</v>
      </c>
      <c r="J98" s="221" t="s">
        <v>38</v>
      </c>
      <c r="K98" s="140">
        <v>0</v>
      </c>
      <c r="L98" s="23">
        <f t="shared" si="25"/>
        <v>0</v>
      </c>
      <c r="M98" s="140">
        <v>7</v>
      </c>
      <c r="N98" s="23">
        <f t="shared" si="26"/>
        <v>1</v>
      </c>
      <c r="O98" s="140">
        <v>9</v>
      </c>
      <c r="P98" s="23">
        <f t="shared" si="27"/>
        <v>1</v>
      </c>
      <c r="Q98" s="140">
        <v>5</v>
      </c>
      <c r="R98" s="78">
        <f t="shared" si="28"/>
        <v>1</v>
      </c>
      <c r="S98" s="140">
        <v>12</v>
      </c>
      <c r="T98" s="78">
        <f t="shared" si="29"/>
        <v>1</v>
      </c>
      <c r="U98" s="140">
        <v>10</v>
      </c>
      <c r="V98" s="78">
        <f t="shared" si="30"/>
        <v>1</v>
      </c>
      <c r="W98" s="140">
        <v>8</v>
      </c>
      <c r="X98" s="78">
        <f t="shared" si="31"/>
        <v>1</v>
      </c>
      <c r="Y98" s="140">
        <v>9</v>
      </c>
      <c r="Z98" s="78">
        <f t="shared" si="32"/>
        <v>1</v>
      </c>
      <c r="AA98" s="140">
        <v>3</v>
      </c>
      <c r="AB98" s="78">
        <f t="shared" si="33"/>
        <v>1</v>
      </c>
      <c r="AC98" s="140">
        <v>0</v>
      </c>
      <c r="AD98" s="25">
        <f t="shared" si="34"/>
        <v>0</v>
      </c>
      <c r="AE98" s="140">
        <v>0</v>
      </c>
      <c r="AF98" s="25">
        <f t="shared" si="35"/>
        <v>0</v>
      </c>
      <c r="AG98" s="140">
        <v>0</v>
      </c>
      <c r="AH98" s="25">
        <f t="shared" si="36"/>
        <v>0</v>
      </c>
      <c r="AI98" s="26"/>
      <c r="AJ98" s="71">
        <f t="shared" si="37"/>
        <v>0</v>
      </c>
      <c r="AK98" s="26"/>
      <c r="AL98" s="71">
        <f t="shared" si="38"/>
        <v>0</v>
      </c>
      <c r="AM98" s="26"/>
      <c r="AN98" s="71">
        <f t="shared" si="39"/>
        <v>0</v>
      </c>
      <c r="AO98" s="27">
        <f t="shared" si="40"/>
        <v>63</v>
      </c>
      <c r="AP98" s="27">
        <f t="shared" si="41"/>
        <v>8</v>
      </c>
      <c r="AQ98" s="46">
        <v>1</v>
      </c>
      <c r="AR98" s="46">
        <v>0</v>
      </c>
      <c r="AS98" s="46">
        <v>4</v>
      </c>
      <c r="AT98" s="28">
        <f t="shared" si="42"/>
        <v>5</v>
      </c>
      <c r="AU98" s="80">
        <f t="shared" si="43"/>
        <v>1</v>
      </c>
      <c r="AV98" s="80">
        <f t="shared" si="44"/>
        <v>0</v>
      </c>
      <c r="AW98" s="81">
        <f t="shared" si="48"/>
        <v>6</v>
      </c>
      <c r="AX98" s="28">
        <f t="shared" si="45"/>
        <v>7</v>
      </c>
      <c r="AY98" s="82">
        <f t="shared" si="49"/>
        <v>0</v>
      </c>
      <c r="AZ98" s="82">
        <f t="shared" si="49"/>
        <v>0</v>
      </c>
      <c r="BA98" s="82">
        <f t="shared" si="49"/>
        <v>-2</v>
      </c>
      <c r="BB98" s="28">
        <f t="shared" si="49"/>
        <v>-2</v>
      </c>
      <c r="BC98" s="33">
        <f t="shared" si="47"/>
        <v>-28.571428571428569</v>
      </c>
      <c r="BD98" s="157">
        <v>1</v>
      </c>
      <c r="BE98" s="158"/>
      <c r="BF98" s="158"/>
      <c r="BG98" s="32"/>
      <c r="BH98" s="54"/>
      <c r="BI98" s="99"/>
      <c r="BJ98" s="99"/>
      <c r="BK98" s="99"/>
      <c r="BL98" s="102"/>
      <c r="BM98" s="102"/>
      <c r="BN98" s="102"/>
      <c r="BO98" s="67"/>
      <c r="BP98" s="92"/>
    </row>
    <row r="99" spans="1:68" s="16" customFormat="1" ht="24" x14ac:dyDescent="0.55000000000000004">
      <c r="A99" s="67">
        <v>95</v>
      </c>
      <c r="B99" s="139" t="s">
        <v>322</v>
      </c>
      <c r="C99" s="72" t="s">
        <v>84</v>
      </c>
      <c r="D99" s="72" t="s">
        <v>84</v>
      </c>
      <c r="E99" s="72" t="s">
        <v>43</v>
      </c>
      <c r="F99" s="68" t="s">
        <v>178</v>
      </c>
      <c r="G99" s="69" t="s">
        <v>44</v>
      </c>
      <c r="H99" s="73">
        <v>13</v>
      </c>
      <c r="I99" s="73" t="s">
        <v>59</v>
      </c>
      <c r="J99" s="221" t="s">
        <v>40</v>
      </c>
      <c r="K99" s="140">
        <v>0</v>
      </c>
      <c r="L99" s="23">
        <f t="shared" si="25"/>
        <v>0</v>
      </c>
      <c r="M99" s="140">
        <v>16</v>
      </c>
      <c r="N99" s="23">
        <f t="shared" si="26"/>
        <v>1</v>
      </c>
      <c r="O99" s="140">
        <v>16</v>
      </c>
      <c r="P99" s="23">
        <f t="shared" si="27"/>
        <v>1</v>
      </c>
      <c r="Q99" s="140">
        <v>18</v>
      </c>
      <c r="R99" s="78">
        <f t="shared" si="28"/>
        <v>1</v>
      </c>
      <c r="S99" s="140">
        <v>16</v>
      </c>
      <c r="T99" s="78">
        <f t="shared" si="29"/>
        <v>1</v>
      </c>
      <c r="U99" s="140">
        <v>15</v>
      </c>
      <c r="V99" s="78">
        <f t="shared" si="30"/>
        <v>1</v>
      </c>
      <c r="W99" s="140">
        <v>17</v>
      </c>
      <c r="X99" s="78">
        <f t="shared" si="31"/>
        <v>1</v>
      </c>
      <c r="Y99" s="140">
        <v>14</v>
      </c>
      <c r="Z99" s="78">
        <f t="shared" si="32"/>
        <v>1</v>
      </c>
      <c r="AA99" s="140">
        <v>20</v>
      </c>
      <c r="AB99" s="78">
        <f t="shared" si="33"/>
        <v>1</v>
      </c>
      <c r="AC99" s="140">
        <v>0</v>
      </c>
      <c r="AD99" s="25">
        <f t="shared" si="34"/>
        <v>0</v>
      </c>
      <c r="AE99" s="140">
        <v>3</v>
      </c>
      <c r="AF99" s="25">
        <f t="shared" si="35"/>
        <v>1</v>
      </c>
      <c r="AG99" s="140">
        <v>3</v>
      </c>
      <c r="AH99" s="25">
        <f t="shared" si="36"/>
        <v>1</v>
      </c>
      <c r="AI99" s="26"/>
      <c r="AJ99" s="71">
        <f t="shared" si="37"/>
        <v>0</v>
      </c>
      <c r="AK99" s="26"/>
      <c r="AL99" s="71">
        <f t="shared" si="38"/>
        <v>0</v>
      </c>
      <c r="AM99" s="26"/>
      <c r="AN99" s="71">
        <f t="shared" si="39"/>
        <v>0</v>
      </c>
      <c r="AO99" s="27">
        <f t="shared" si="40"/>
        <v>138</v>
      </c>
      <c r="AP99" s="27">
        <f t="shared" si="41"/>
        <v>10</v>
      </c>
      <c r="AQ99" s="46">
        <v>1</v>
      </c>
      <c r="AR99" s="46">
        <v>0</v>
      </c>
      <c r="AS99" s="46">
        <v>14</v>
      </c>
      <c r="AT99" s="28">
        <f t="shared" si="42"/>
        <v>15</v>
      </c>
      <c r="AU99" s="80">
        <f t="shared" si="43"/>
        <v>1</v>
      </c>
      <c r="AV99" s="80">
        <f t="shared" si="44"/>
        <v>1</v>
      </c>
      <c r="AW99" s="81">
        <f t="shared" si="48"/>
        <v>13</v>
      </c>
      <c r="AX99" s="28">
        <f t="shared" si="45"/>
        <v>15</v>
      </c>
      <c r="AY99" s="82">
        <f t="shared" si="49"/>
        <v>0</v>
      </c>
      <c r="AZ99" s="82">
        <f t="shared" si="49"/>
        <v>-1</v>
      </c>
      <c r="BA99" s="82">
        <f t="shared" si="49"/>
        <v>1</v>
      </c>
      <c r="BB99" s="28">
        <f t="shared" si="49"/>
        <v>0</v>
      </c>
      <c r="BC99" s="33">
        <f t="shared" si="47"/>
        <v>0</v>
      </c>
      <c r="BD99" s="157"/>
      <c r="BE99" s="158"/>
      <c r="BF99" s="158"/>
      <c r="BG99" s="34"/>
      <c r="BH99" s="35"/>
      <c r="BI99" s="99"/>
      <c r="BJ99" s="99"/>
      <c r="BK99" s="99"/>
      <c r="BL99" s="102"/>
      <c r="BM99" s="102"/>
      <c r="BN99" s="102"/>
      <c r="BO99" s="67"/>
      <c r="BP99" s="92"/>
    </row>
    <row r="100" spans="1:68" s="16" customFormat="1" ht="24" x14ac:dyDescent="0.55000000000000004">
      <c r="A100" s="67">
        <v>96</v>
      </c>
      <c r="B100" s="139" t="s">
        <v>323</v>
      </c>
      <c r="C100" s="72" t="s">
        <v>84</v>
      </c>
      <c r="D100" s="72" t="s">
        <v>84</v>
      </c>
      <c r="E100" s="72" t="s">
        <v>43</v>
      </c>
      <c r="F100" s="68" t="s">
        <v>179</v>
      </c>
      <c r="G100" s="69" t="s">
        <v>44</v>
      </c>
      <c r="H100" s="73">
        <v>12</v>
      </c>
      <c r="I100" s="73" t="s">
        <v>59</v>
      </c>
      <c r="J100" s="226" t="s">
        <v>38</v>
      </c>
      <c r="K100" s="140">
        <v>0</v>
      </c>
      <c r="L100" s="23">
        <f t="shared" si="25"/>
        <v>0</v>
      </c>
      <c r="M100" s="140">
        <v>0</v>
      </c>
      <c r="N100" s="23">
        <f t="shared" si="26"/>
        <v>0</v>
      </c>
      <c r="O100" s="140">
        <v>5</v>
      </c>
      <c r="P100" s="23">
        <f t="shared" si="27"/>
        <v>1</v>
      </c>
      <c r="Q100" s="140">
        <v>1</v>
      </c>
      <c r="R100" s="78">
        <f t="shared" si="28"/>
        <v>1</v>
      </c>
      <c r="S100" s="140">
        <v>1</v>
      </c>
      <c r="T100" s="78">
        <f t="shared" si="29"/>
        <v>1</v>
      </c>
      <c r="U100" s="140">
        <v>10</v>
      </c>
      <c r="V100" s="78">
        <f t="shared" si="30"/>
        <v>1</v>
      </c>
      <c r="W100" s="140">
        <v>2</v>
      </c>
      <c r="X100" s="78">
        <f t="shared" si="31"/>
        <v>1</v>
      </c>
      <c r="Y100" s="140">
        <v>3</v>
      </c>
      <c r="Z100" s="78">
        <f t="shared" si="32"/>
        <v>1</v>
      </c>
      <c r="AA100" s="140">
        <v>4</v>
      </c>
      <c r="AB100" s="78">
        <f t="shared" si="33"/>
        <v>1</v>
      </c>
      <c r="AC100" s="140">
        <v>0</v>
      </c>
      <c r="AD100" s="25">
        <f t="shared" si="34"/>
        <v>0</v>
      </c>
      <c r="AE100" s="140">
        <v>0</v>
      </c>
      <c r="AF100" s="25">
        <f t="shared" si="35"/>
        <v>0</v>
      </c>
      <c r="AG100" s="140">
        <v>0</v>
      </c>
      <c r="AH100" s="25">
        <f t="shared" si="36"/>
        <v>0</v>
      </c>
      <c r="AI100" s="26"/>
      <c r="AJ100" s="71">
        <f t="shared" si="37"/>
        <v>0</v>
      </c>
      <c r="AK100" s="26"/>
      <c r="AL100" s="71">
        <f t="shared" si="38"/>
        <v>0</v>
      </c>
      <c r="AM100" s="26"/>
      <c r="AN100" s="71">
        <f t="shared" si="39"/>
        <v>0</v>
      </c>
      <c r="AO100" s="27">
        <f t="shared" si="40"/>
        <v>26</v>
      </c>
      <c r="AP100" s="27">
        <f t="shared" si="41"/>
        <v>7</v>
      </c>
      <c r="AQ100" s="46">
        <v>0</v>
      </c>
      <c r="AR100" s="46">
        <v>0</v>
      </c>
      <c r="AS100" s="46">
        <v>2</v>
      </c>
      <c r="AT100" s="28">
        <f t="shared" si="42"/>
        <v>2</v>
      </c>
      <c r="AU100" s="80">
        <f t="shared" si="43"/>
        <v>0</v>
      </c>
      <c r="AV100" s="80">
        <f t="shared" si="44"/>
        <v>0</v>
      </c>
      <c r="AW100" s="81" t="str">
        <f t="shared" si="48"/>
        <v>กรอก</v>
      </c>
      <c r="AX100" s="28">
        <f t="shared" si="45"/>
        <v>0</v>
      </c>
      <c r="AY100" s="82">
        <f t="shared" si="49"/>
        <v>0</v>
      </c>
      <c r="AZ100" s="82">
        <f t="shared" si="49"/>
        <v>0</v>
      </c>
      <c r="BA100" s="82" t="e">
        <f t="shared" si="49"/>
        <v>#VALUE!</v>
      </c>
      <c r="BB100" s="28">
        <f t="shared" si="49"/>
        <v>2</v>
      </c>
      <c r="BC100" s="33" t="e">
        <f t="shared" si="47"/>
        <v>#DIV/0!</v>
      </c>
      <c r="BD100" s="157"/>
      <c r="BE100" s="158"/>
      <c r="BF100" s="158"/>
      <c r="BG100" s="34"/>
      <c r="BH100" s="35"/>
      <c r="BI100" s="99"/>
      <c r="BJ100" s="99"/>
      <c r="BK100" s="99"/>
      <c r="BL100" s="102"/>
      <c r="BM100" s="102"/>
      <c r="BN100" s="102"/>
      <c r="BO100" s="67"/>
      <c r="BP100" s="92"/>
    </row>
    <row r="101" spans="1:68" s="16" customFormat="1" ht="24" x14ac:dyDescent="0.55000000000000004">
      <c r="A101" s="67">
        <v>97</v>
      </c>
      <c r="B101" s="139" t="s">
        <v>324</v>
      </c>
      <c r="C101" s="72" t="s">
        <v>84</v>
      </c>
      <c r="D101" s="72" t="s">
        <v>84</v>
      </c>
      <c r="E101" s="72" t="s">
        <v>43</v>
      </c>
      <c r="F101" s="68" t="s">
        <v>180</v>
      </c>
      <c r="G101" s="69" t="s">
        <v>44</v>
      </c>
      <c r="H101" s="73">
        <v>15</v>
      </c>
      <c r="I101" s="73" t="s">
        <v>47</v>
      </c>
      <c r="J101" s="221" t="s">
        <v>38</v>
      </c>
      <c r="K101" s="140">
        <v>0</v>
      </c>
      <c r="L101" s="23">
        <f t="shared" si="25"/>
        <v>0</v>
      </c>
      <c r="M101" s="140">
        <v>4</v>
      </c>
      <c r="N101" s="23">
        <f t="shared" si="26"/>
        <v>1</v>
      </c>
      <c r="O101" s="140">
        <v>6</v>
      </c>
      <c r="P101" s="23">
        <f t="shared" si="27"/>
        <v>1</v>
      </c>
      <c r="Q101" s="140">
        <v>3</v>
      </c>
      <c r="R101" s="78">
        <f t="shared" si="28"/>
        <v>1</v>
      </c>
      <c r="S101" s="140">
        <v>2</v>
      </c>
      <c r="T101" s="78">
        <f t="shared" si="29"/>
        <v>1</v>
      </c>
      <c r="U101" s="140">
        <v>7</v>
      </c>
      <c r="V101" s="78">
        <f t="shared" si="30"/>
        <v>1</v>
      </c>
      <c r="W101" s="140">
        <v>8</v>
      </c>
      <c r="X101" s="78">
        <f t="shared" si="31"/>
        <v>1</v>
      </c>
      <c r="Y101" s="140">
        <v>8</v>
      </c>
      <c r="Z101" s="78">
        <f t="shared" si="32"/>
        <v>1</v>
      </c>
      <c r="AA101" s="140">
        <v>7</v>
      </c>
      <c r="AB101" s="78">
        <f t="shared" si="33"/>
        <v>1</v>
      </c>
      <c r="AC101" s="140">
        <v>0</v>
      </c>
      <c r="AD101" s="25">
        <f t="shared" si="34"/>
        <v>0</v>
      </c>
      <c r="AE101" s="140">
        <v>0</v>
      </c>
      <c r="AF101" s="25">
        <f t="shared" si="35"/>
        <v>0</v>
      </c>
      <c r="AG101" s="140">
        <v>0</v>
      </c>
      <c r="AH101" s="25">
        <f t="shared" si="36"/>
        <v>0</v>
      </c>
      <c r="AI101" s="26"/>
      <c r="AJ101" s="71">
        <f t="shared" si="37"/>
        <v>0</v>
      </c>
      <c r="AK101" s="26"/>
      <c r="AL101" s="71">
        <f t="shared" si="38"/>
        <v>0</v>
      </c>
      <c r="AM101" s="26"/>
      <c r="AN101" s="71">
        <f t="shared" si="39"/>
        <v>0</v>
      </c>
      <c r="AO101" s="27">
        <f t="shared" si="40"/>
        <v>45</v>
      </c>
      <c r="AP101" s="27">
        <f t="shared" si="41"/>
        <v>8</v>
      </c>
      <c r="AQ101" s="46">
        <v>1</v>
      </c>
      <c r="AR101" s="46">
        <v>0</v>
      </c>
      <c r="AS101" s="46">
        <v>3</v>
      </c>
      <c r="AT101" s="28">
        <f t="shared" si="42"/>
        <v>4</v>
      </c>
      <c r="AU101" s="80">
        <f t="shared" si="43"/>
        <v>1</v>
      </c>
      <c r="AV101" s="80">
        <f t="shared" si="44"/>
        <v>0</v>
      </c>
      <c r="AW101" s="81">
        <f t="shared" si="48"/>
        <v>6</v>
      </c>
      <c r="AX101" s="28">
        <f t="shared" si="45"/>
        <v>7</v>
      </c>
      <c r="AY101" s="82">
        <f t="shared" si="49"/>
        <v>0</v>
      </c>
      <c r="AZ101" s="82">
        <f t="shared" si="49"/>
        <v>0</v>
      </c>
      <c r="BA101" s="82">
        <f t="shared" si="49"/>
        <v>-3</v>
      </c>
      <c r="BB101" s="28">
        <f t="shared" si="49"/>
        <v>-3</v>
      </c>
      <c r="BC101" s="33">
        <f t="shared" si="47"/>
        <v>-42.857142857142854</v>
      </c>
      <c r="BD101" s="157"/>
      <c r="BE101" s="158"/>
      <c r="BF101" s="158"/>
      <c r="BG101" s="34"/>
      <c r="BH101" s="35"/>
      <c r="BI101" s="99"/>
      <c r="BJ101" s="99"/>
      <c r="BK101" s="99"/>
      <c r="BL101" s="102"/>
      <c r="BM101" s="102"/>
      <c r="BN101" s="102"/>
      <c r="BO101" s="67">
        <v>5</v>
      </c>
      <c r="BP101" s="92"/>
    </row>
    <row r="102" spans="1:68" s="16" customFormat="1" ht="24" x14ac:dyDescent="0.55000000000000004">
      <c r="A102" s="67">
        <v>98</v>
      </c>
      <c r="B102" s="139" t="s">
        <v>325</v>
      </c>
      <c r="C102" s="68" t="s">
        <v>92</v>
      </c>
      <c r="D102" s="68" t="s">
        <v>84</v>
      </c>
      <c r="E102" s="68" t="s">
        <v>43</v>
      </c>
      <c r="F102" s="68" t="s">
        <v>181</v>
      </c>
      <c r="G102" s="69" t="s">
        <v>52</v>
      </c>
      <c r="H102" s="69">
        <v>14</v>
      </c>
      <c r="I102" s="73" t="s">
        <v>47</v>
      </c>
      <c r="J102" s="221" t="s">
        <v>40</v>
      </c>
      <c r="K102" s="140">
        <v>0</v>
      </c>
      <c r="L102" s="23">
        <f t="shared" si="25"/>
        <v>0</v>
      </c>
      <c r="M102" s="140">
        <v>7</v>
      </c>
      <c r="N102" s="23">
        <f t="shared" si="26"/>
        <v>1</v>
      </c>
      <c r="O102" s="140">
        <v>17</v>
      </c>
      <c r="P102" s="23">
        <f t="shared" si="27"/>
        <v>1</v>
      </c>
      <c r="Q102" s="140">
        <v>13</v>
      </c>
      <c r="R102" s="78">
        <f t="shared" si="28"/>
        <v>1</v>
      </c>
      <c r="S102" s="140">
        <v>18</v>
      </c>
      <c r="T102" s="78">
        <f t="shared" si="29"/>
        <v>1</v>
      </c>
      <c r="U102" s="140">
        <v>20</v>
      </c>
      <c r="V102" s="78">
        <f t="shared" si="30"/>
        <v>1</v>
      </c>
      <c r="W102" s="140">
        <v>16</v>
      </c>
      <c r="X102" s="78">
        <f t="shared" si="31"/>
        <v>1</v>
      </c>
      <c r="Y102" s="140">
        <v>20</v>
      </c>
      <c r="Z102" s="78">
        <f t="shared" si="32"/>
        <v>1</v>
      </c>
      <c r="AA102" s="140">
        <v>11</v>
      </c>
      <c r="AB102" s="78">
        <f t="shared" si="33"/>
        <v>1</v>
      </c>
      <c r="AC102" s="140">
        <v>0</v>
      </c>
      <c r="AD102" s="25">
        <f t="shared" si="34"/>
        <v>0</v>
      </c>
      <c r="AE102" s="140">
        <v>0</v>
      </c>
      <c r="AF102" s="25">
        <f t="shared" si="35"/>
        <v>0</v>
      </c>
      <c r="AG102" s="140">
        <v>0</v>
      </c>
      <c r="AH102" s="25">
        <f t="shared" si="36"/>
        <v>0</v>
      </c>
      <c r="AI102" s="26"/>
      <c r="AJ102" s="71">
        <f t="shared" si="37"/>
        <v>0</v>
      </c>
      <c r="AK102" s="26"/>
      <c r="AL102" s="71">
        <f t="shared" si="38"/>
        <v>0</v>
      </c>
      <c r="AM102" s="26"/>
      <c r="AN102" s="71">
        <f t="shared" si="39"/>
        <v>0</v>
      </c>
      <c r="AO102" s="27">
        <f t="shared" si="40"/>
        <v>122</v>
      </c>
      <c r="AP102" s="27">
        <f t="shared" si="41"/>
        <v>8</v>
      </c>
      <c r="AQ102" s="46">
        <v>1</v>
      </c>
      <c r="AR102" s="46">
        <v>0</v>
      </c>
      <c r="AS102" s="46">
        <v>9</v>
      </c>
      <c r="AT102" s="28">
        <f t="shared" si="42"/>
        <v>10</v>
      </c>
      <c r="AU102" s="80">
        <f t="shared" si="43"/>
        <v>1</v>
      </c>
      <c r="AV102" s="80">
        <f t="shared" si="44"/>
        <v>1</v>
      </c>
      <c r="AW102" s="81">
        <f t="shared" si="48"/>
        <v>10</v>
      </c>
      <c r="AX102" s="28">
        <f t="shared" si="45"/>
        <v>12</v>
      </c>
      <c r="AY102" s="82">
        <f t="shared" si="49"/>
        <v>0</v>
      </c>
      <c r="AZ102" s="82">
        <f t="shared" si="49"/>
        <v>-1</v>
      </c>
      <c r="BA102" s="82">
        <f t="shared" si="49"/>
        <v>-1</v>
      </c>
      <c r="BB102" s="28">
        <f t="shared" si="49"/>
        <v>-2</v>
      </c>
      <c r="BC102" s="33">
        <f t="shared" si="47"/>
        <v>-16.666666666666664</v>
      </c>
      <c r="BD102" s="157"/>
      <c r="BE102" s="158"/>
      <c r="BF102" s="158"/>
      <c r="BG102" s="17"/>
      <c r="BH102" s="22"/>
      <c r="BI102" s="99"/>
      <c r="BJ102" s="99"/>
      <c r="BK102" s="99"/>
      <c r="BL102" s="102"/>
      <c r="BM102" s="102"/>
      <c r="BN102" s="102"/>
      <c r="BO102" s="67">
        <v>2</v>
      </c>
      <c r="BP102" s="92"/>
    </row>
    <row r="103" spans="1:68" s="16" customFormat="1" ht="24" x14ac:dyDescent="0.55000000000000004">
      <c r="A103" s="67">
        <v>99</v>
      </c>
      <c r="B103" s="139" t="s">
        <v>326</v>
      </c>
      <c r="C103" s="72" t="s">
        <v>92</v>
      </c>
      <c r="D103" s="72" t="s">
        <v>84</v>
      </c>
      <c r="E103" s="72" t="s">
        <v>43</v>
      </c>
      <c r="F103" s="68" t="s">
        <v>182</v>
      </c>
      <c r="G103" s="69" t="s">
        <v>44</v>
      </c>
      <c r="H103" s="73">
        <v>12</v>
      </c>
      <c r="I103" s="73" t="s">
        <v>47</v>
      </c>
      <c r="J103" s="221" t="s">
        <v>40</v>
      </c>
      <c r="K103" s="140">
        <v>8</v>
      </c>
      <c r="L103" s="23">
        <f t="shared" si="25"/>
        <v>1</v>
      </c>
      <c r="M103" s="140">
        <v>10</v>
      </c>
      <c r="N103" s="23">
        <f t="shared" si="26"/>
        <v>1</v>
      </c>
      <c r="O103" s="140">
        <v>21</v>
      </c>
      <c r="P103" s="23">
        <f t="shared" si="27"/>
        <v>1</v>
      </c>
      <c r="Q103" s="140">
        <v>22</v>
      </c>
      <c r="R103" s="78">
        <f t="shared" si="28"/>
        <v>1</v>
      </c>
      <c r="S103" s="140">
        <v>21</v>
      </c>
      <c r="T103" s="78">
        <f t="shared" si="29"/>
        <v>1</v>
      </c>
      <c r="U103" s="140">
        <v>18</v>
      </c>
      <c r="V103" s="78">
        <f t="shared" si="30"/>
        <v>1</v>
      </c>
      <c r="W103" s="140">
        <v>33</v>
      </c>
      <c r="X103" s="78">
        <f t="shared" si="31"/>
        <v>1</v>
      </c>
      <c r="Y103" s="140">
        <v>31</v>
      </c>
      <c r="Z103" s="78">
        <f t="shared" si="32"/>
        <v>1</v>
      </c>
      <c r="AA103" s="140">
        <v>21</v>
      </c>
      <c r="AB103" s="78">
        <f t="shared" si="33"/>
        <v>1</v>
      </c>
      <c r="AC103" s="140">
        <v>21</v>
      </c>
      <c r="AD103" s="25">
        <f t="shared" si="34"/>
        <v>1</v>
      </c>
      <c r="AE103" s="140">
        <v>20</v>
      </c>
      <c r="AF103" s="25">
        <f t="shared" si="35"/>
        <v>1</v>
      </c>
      <c r="AG103" s="140">
        <v>18</v>
      </c>
      <c r="AH103" s="25">
        <f t="shared" si="36"/>
        <v>1</v>
      </c>
      <c r="AI103" s="26"/>
      <c r="AJ103" s="71">
        <f t="shared" si="37"/>
        <v>0</v>
      </c>
      <c r="AK103" s="26"/>
      <c r="AL103" s="71">
        <f t="shared" si="38"/>
        <v>0</v>
      </c>
      <c r="AM103" s="26"/>
      <c r="AN103" s="71">
        <f t="shared" si="39"/>
        <v>0</v>
      </c>
      <c r="AO103" s="27">
        <f t="shared" si="40"/>
        <v>244</v>
      </c>
      <c r="AP103" s="27">
        <f t="shared" si="41"/>
        <v>12</v>
      </c>
      <c r="AQ103" s="46">
        <v>1</v>
      </c>
      <c r="AR103" s="46">
        <v>0</v>
      </c>
      <c r="AS103" s="46">
        <v>14</v>
      </c>
      <c r="AT103" s="28">
        <f t="shared" si="42"/>
        <v>15</v>
      </c>
      <c r="AU103" s="80">
        <f t="shared" si="43"/>
        <v>1</v>
      </c>
      <c r="AV103" s="80">
        <f t="shared" si="44"/>
        <v>1</v>
      </c>
      <c r="AW103" s="81">
        <f t="shared" si="48"/>
        <v>15</v>
      </c>
      <c r="AX103" s="28">
        <f t="shared" si="45"/>
        <v>17</v>
      </c>
      <c r="AY103" s="82">
        <f t="shared" si="49"/>
        <v>0</v>
      </c>
      <c r="AZ103" s="82">
        <f t="shared" si="49"/>
        <v>-1</v>
      </c>
      <c r="BA103" s="82">
        <f t="shared" si="49"/>
        <v>-1</v>
      </c>
      <c r="BB103" s="28">
        <f t="shared" si="49"/>
        <v>-2</v>
      </c>
      <c r="BC103" s="33">
        <f t="shared" si="47"/>
        <v>-11.76470588235294</v>
      </c>
      <c r="BD103" s="157"/>
      <c r="BE103" s="158"/>
      <c r="BF103" s="158"/>
      <c r="BG103" s="34"/>
      <c r="BH103" s="35"/>
      <c r="BI103" s="99"/>
      <c r="BJ103" s="99"/>
      <c r="BK103" s="99"/>
      <c r="BL103" s="102"/>
      <c r="BM103" s="102"/>
      <c r="BN103" s="102"/>
      <c r="BO103" s="67"/>
      <c r="BP103" s="92"/>
    </row>
    <row r="104" spans="1:68" s="16" customFormat="1" ht="24" x14ac:dyDescent="0.55000000000000004">
      <c r="A104" s="67">
        <v>100</v>
      </c>
      <c r="B104" s="139" t="s">
        <v>327</v>
      </c>
      <c r="C104" s="68" t="s">
        <v>90</v>
      </c>
      <c r="D104" s="68" t="s">
        <v>84</v>
      </c>
      <c r="E104" s="68" t="s">
        <v>43</v>
      </c>
      <c r="F104" s="68" t="s">
        <v>175</v>
      </c>
      <c r="G104" s="69" t="s">
        <v>52</v>
      </c>
      <c r="H104" s="69">
        <v>22</v>
      </c>
      <c r="I104" s="69" t="s">
        <v>59</v>
      </c>
      <c r="J104" s="221" t="s">
        <v>40</v>
      </c>
      <c r="K104" s="140">
        <v>0</v>
      </c>
      <c r="L104" s="23">
        <f t="shared" si="25"/>
        <v>0</v>
      </c>
      <c r="M104" s="140">
        <v>9</v>
      </c>
      <c r="N104" s="23">
        <f t="shared" si="26"/>
        <v>1</v>
      </c>
      <c r="O104" s="140">
        <v>23</v>
      </c>
      <c r="P104" s="23">
        <f t="shared" si="27"/>
        <v>1</v>
      </c>
      <c r="Q104" s="140">
        <v>24</v>
      </c>
      <c r="R104" s="78">
        <f t="shared" si="28"/>
        <v>1</v>
      </c>
      <c r="S104" s="140">
        <v>19</v>
      </c>
      <c r="T104" s="78">
        <f t="shared" si="29"/>
        <v>1</v>
      </c>
      <c r="U104" s="140">
        <v>13</v>
      </c>
      <c r="V104" s="78">
        <f t="shared" si="30"/>
        <v>1</v>
      </c>
      <c r="W104" s="140">
        <v>18</v>
      </c>
      <c r="X104" s="78">
        <f t="shared" si="31"/>
        <v>1</v>
      </c>
      <c r="Y104" s="140">
        <v>17</v>
      </c>
      <c r="Z104" s="78">
        <f t="shared" si="32"/>
        <v>1</v>
      </c>
      <c r="AA104" s="140">
        <v>18</v>
      </c>
      <c r="AB104" s="78">
        <f t="shared" si="33"/>
        <v>1</v>
      </c>
      <c r="AC104" s="140">
        <v>0</v>
      </c>
      <c r="AD104" s="25">
        <f t="shared" si="34"/>
        <v>0</v>
      </c>
      <c r="AE104" s="140">
        <v>0</v>
      </c>
      <c r="AF104" s="25">
        <f t="shared" si="35"/>
        <v>0</v>
      </c>
      <c r="AG104" s="140">
        <v>0</v>
      </c>
      <c r="AH104" s="25">
        <f t="shared" si="36"/>
        <v>0</v>
      </c>
      <c r="AI104" s="26"/>
      <c r="AJ104" s="71">
        <f t="shared" si="37"/>
        <v>0</v>
      </c>
      <c r="AK104" s="26"/>
      <c r="AL104" s="71">
        <f t="shared" si="38"/>
        <v>0</v>
      </c>
      <c r="AM104" s="26"/>
      <c r="AN104" s="71">
        <f t="shared" si="39"/>
        <v>0</v>
      </c>
      <c r="AO104" s="27">
        <f t="shared" si="40"/>
        <v>141</v>
      </c>
      <c r="AP104" s="27">
        <f t="shared" si="41"/>
        <v>8</v>
      </c>
      <c r="AQ104" s="46">
        <v>1</v>
      </c>
      <c r="AR104" s="46">
        <v>0</v>
      </c>
      <c r="AS104" s="46">
        <v>10</v>
      </c>
      <c r="AT104" s="28">
        <f t="shared" si="42"/>
        <v>11</v>
      </c>
      <c r="AU104" s="80">
        <f t="shared" si="43"/>
        <v>1</v>
      </c>
      <c r="AV104" s="80">
        <f t="shared" si="44"/>
        <v>1</v>
      </c>
      <c r="AW104" s="81">
        <f t="shared" si="48"/>
        <v>10</v>
      </c>
      <c r="AX104" s="28">
        <f t="shared" si="45"/>
        <v>12</v>
      </c>
      <c r="AY104" s="82">
        <f t="shared" si="49"/>
        <v>0</v>
      </c>
      <c r="AZ104" s="82">
        <f t="shared" si="49"/>
        <v>-1</v>
      </c>
      <c r="BA104" s="82">
        <f t="shared" si="49"/>
        <v>0</v>
      </c>
      <c r="BB104" s="28">
        <f t="shared" si="49"/>
        <v>-1</v>
      </c>
      <c r="BC104" s="33">
        <f t="shared" si="47"/>
        <v>-8.3333333333333321</v>
      </c>
      <c r="BD104" s="157"/>
      <c r="BE104" s="158"/>
      <c r="BF104" s="158"/>
      <c r="BG104" s="34"/>
      <c r="BH104" s="35"/>
      <c r="BI104" s="99"/>
      <c r="BJ104" s="99"/>
      <c r="BK104" s="99"/>
      <c r="BL104" s="102"/>
      <c r="BM104" s="102"/>
      <c r="BN104" s="102"/>
      <c r="BO104" s="67"/>
      <c r="BP104" s="92"/>
    </row>
    <row r="105" spans="1:68" s="16" customFormat="1" ht="24" x14ac:dyDescent="0.55000000000000004">
      <c r="A105" s="67">
        <v>101</v>
      </c>
      <c r="B105" s="139" t="s">
        <v>328</v>
      </c>
      <c r="C105" s="68" t="s">
        <v>91</v>
      </c>
      <c r="D105" s="68" t="s">
        <v>84</v>
      </c>
      <c r="E105" s="68" t="s">
        <v>43</v>
      </c>
      <c r="F105" s="68" t="s">
        <v>176</v>
      </c>
      <c r="G105" s="69" t="s">
        <v>44</v>
      </c>
      <c r="H105" s="69">
        <v>25</v>
      </c>
      <c r="I105" s="73" t="s">
        <v>47</v>
      </c>
      <c r="J105" s="221" t="s">
        <v>38</v>
      </c>
      <c r="K105" s="140">
        <v>1</v>
      </c>
      <c r="L105" s="23">
        <f t="shared" si="25"/>
        <v>1</v>
      </c>
      <c r="M105" s="140">
        <v>2</v>
      </c>
      <c r="N105" s="23">
        <f t="shared" si="26"/>
        <v>1</v>
      </c>
      <c r="O105" s="140">
        <v>6</v>
      </c>
      <c r="P105" s="23">
        <f t="shared" si="27"/>
        <v>1</v>
      </c>
      <c r="Q105" s="140">
        <v>9</v>
      </c>
      <c r="R105" s="78">
        <f t="shared" si="28"/>
        <v>1</v>
      </c>
      <c r="S105" s="140">
        <v>8</v>
      </c>
      <c r="T105" s="78">
        <f t="shared" si="29"/>
        <v>1</v>
      </c>
      <c r="U105" s="140">
        <v>5</v>
      </c>
      <c r="V105" s="78">
        <f t="shared" si="30"/>
        <v>1</v>
      </c>
      <c r="W105" s="140">
        <v>5</v>
      </c>
      <c r="X105" s="78">
        <f t="shared" si="31"/>
        <v>1</v>
      </c>
      <c r="Y105" s="140">
        <v>2</v>
      </c>
      <c r="Z105" s="78">
        <f t="shared" si="32"/>
        <v>1</v>
      </c>
      <c r="AA105" s="140">
        <v>2</v>
      </c>
      <c r="AB105" s="78">
        <f t="shared" si="33"/>
        <v>1</v>
      </c>
      <c r="AC105" s="140">
        <v>0</v>
      </c>
      <c r="AD105" s="25">
        <f t="shared" si="34"/>
        <v>0</v>
      </c>
      <c r="AE105" s="140">
        <v>0</v>
      </c>
      <c r="AF105" s="25">
        <f t="shared" si="35"/>
        <v>0</v>
      </c>
      <c r="AG105" s="140">
        <v>0</v>
      </c>
      <c r="AH105" s="25">
        <f t="shared" si="36"/>
        <v>0</v>
      </c>
      <c r="AI105" s="26"/>
      <c r="AJ105" s="71">
        <f t="shared" si="37"/>
        <v>0</v>
      </c>
      <c r="AK105" s="26"/>
      <c r="AL105" s="71">
        <f t="shared" si="38"/>
        <v>0</v>
      </c>
      <c r="AM105" s="26"/>
      <c r="AN105" s="71">
        <f t="shared" si="39"/>
        <v>0</v>
      </c>
      <c r="AO105" s="27">
        <f t="shared" si="40"/>
        <v>40</v>
      </c>
      <c r="AP105" s="27">
        <f t="shared" si="41"/>
        <v>9</v>
      </c>
      <c r="AQ105" s="46">
        <v>1</v>
      </c>
      <c r="AR105" s="46">
        <v>0</v>
      </c>
      <c r="AS105" s="46">
        <v>3</v>
      </c>
      <c r="AT105" s="28">
        <f t="shared" si="42"/>
        <v>4</v>
      </c>
      <c r="AU105" s="80">
        <f t="shared" si="43"/>
        <v>0</v>
      </c>
      <c r="AV105" s="80">
        <f t="shared" si="44"/>
        <v>0</v>
      </c>
      <c r="AW105" s="81" t="str">
        <f t="shared" si="48"/>
        <v>กรอก</v>
      </c>
      <c r="AX105" s="28">
        <f t="shared" si="45"/>
        <v>0</v>
      </c>
      <c r="AY105" s="82">
        <f t="shared" si="49"/>
        <v>1</v>
      </c>
      <c r="AZ105" s="82">
        <f t="shared" si="49"/>
        <v>0</v>
      </c>
      <c r="BA105" s="82" t="e">
        <f t="shared" si="49"/>
        <v>#VALUE!</v>
      </c>
      <c r="BB105" s="28">
        <f t="shared" si="49"/>
        <v>4</v>
      </c>
      <c r="BC105" s="33" t="e">
        <f t="shared" si="47"/>
        <v>#DIV/0!</v>
      </c>
      <c r="BD105" s="157">
        <v>1</v>
      </c>
      <c r="BE105" s="158"/>
      <c r="BF105" s="158"/>
      <c r="BG105" s="34"/>
      <c r="BH105" s="35"/>
      <c r="BI105" s="99"/>
      <c r="BJ105" s="99"/>
      <c r="BK105" s="99"/>
      <c r="BL105" s="102"/>
      <c r="BM105" s="102"/>
      <c r="BN105" s="102"/>
      <c r="BO105" s="67"/>
      <c r="BP105" s="92"/>
    </row>
    <row r="106" spans="1:68" s="16" customFormat="1" ht="24" x14ac:dyDescent="0.55000000000000004">
      <c r="A106" s="67">
        <v>102</v>
      </c>
      <c r="B106" s="139" t="s">
        <v>329</v>
      </c>
      <c r="C106" s="68" t="s">
        <v>84</v>
      </c>
      <c r="D106" s="68" t="s">
        <v>84</v>
      </c>
      <c r="E106" s="68" t="s">
        <v>43</v>
      </c>
      <c r="F106" s="68" t="s">
        <v>177</v>
      </c>
      <c r="G106" s="69" t="s">
        <v>52</v>
      </c>
      <c r="H106" s="69">
        <v>15</v>
      </c>
      <c r="I106" s="69" t="s">
        <v>59</v>
      </c>
      <c r="J106" s="226" t="s">
        <v>38</v>
      </c>
      <c r="K106" s="140">
        <v>0</v>
      </c>
      <c r="L106" s="23">
        <f t="shared" si="25"/>
        <v>0</v>
      </c>
      <c r="M106" s="140">
        <v>3</v>
      </c>
      <c r="N106" s="23">
        <f t="shared" si="26"/>
        <v>1</v>
      </c>
      <c r="O106" s="140">
        <v>3</v>
      </c>
      <c r="P106" s="23">
        <f t="shared" si="27"/>
        <v>1</v>
      </c>
      <c r="Q106" s="140">
        <v>2</v>
      </c>
      <c r="R106" s="78">
        <f t="shared" si="28"/>
        <v>1</v>
      </c>
      <c r="S106" s="140">
        <v>5</v>
      </c>
      <c r="T106" s="78">
        <f t="shared" si="29"/>
        <v>1</v>
      </c>
      <c r="U106" s="140">
        <v>2</v>
      </c>
      <c r="V106" s="78">
        <f t="shared" si="30"/>
        <v>1</v>
      </c>
      <c r="W106" s="140">
        <v>5</v>
      </c>
      <c r="X106" s="78">
        <f t="shared" si="31"/>
        <v>1</v>
      </c>
      <c r="Y106" s="140">
        <v>6</v>
      </c>
      <c r="Z106" s="78">
        <f t="shared" si="32"/>
        <v>1</v>
      </c>
      <c r="AA106" s="140">
        <v>5</v>
      </c>
      <c r="AB106" s="78">
        <f t="shared" si="33"/>
        <v>1</v>
      </c>
      <c r="AC106" s="140">
        <v>0</v>
      </c>
      <c r="AD106" s="25">
        <f t="shared" si="34"/>
        <v>0</v>
      </c>
      <c r="AE106" s="140">
        <v>0</v>
      </c>
      <c r="AF106" s="25">
        <f t="shared" si="35"/>
        <v>0</v>
      </c>
      <c r="AG106" s="140">
        <v>0</v>
      </c>
      <c r="AH106" s="25">
        <f t="shared" si="36"/>
        <v>0</v>
      </c>
      <c r="AI106" s="26"/>
      <c r="AJ106" s="71">
        <f t="shared" si="37"/>
        <v>0</v>
      </c>
      <c r="AK106" s="26"/>
      <c r="AL106" s="71">
        <f t="shared" si="38"/>
        <v>0</v>
      </c>
      <c r="AM106" s="26"/>
      <c r="AN106" s="71">
        <f t="shared" si="39"/>
        <v>0</v>
      </c>
      <c r="AO106" s="27">
        <f t="shared" si="40"/>
        <v>31</v>
      </c>
      <c r="AP106" s="27">
        <f t="shared" si="41"/>
        <v>8</v>
      </c>
      <c r="AQ106" s="46">
        <v>1</v>
      </c>
      <c r="AR106" s="46">
        <v>0</v>
      </c>
      <c r="AS106" s="46">
        <v>3</v>
      </c>
      <c r="AT106" s="28">
        <f t="shared" si="42"/>
        <v>4</v>
      </c>
      <c r="AU106" s="80">
        <f t="shared" si="43"/>
        <v>0</v>
      </c>
      <c r="AV106" s="80">
        <f t="shared" si="44"/>
        <v>0</v>
      </c>
      <c r="AW106" s="81" t="str">
        <f t="shared" si="48"/>
        <v>กรอก</v>
      </c>
      <c r="AX106" s="28">
        <f t="shared" si="45"/>
        <v>0</v>
      </c>
      <c r="AY106" s="82">
        <f t="shared" si="49"/>
        <v>1</v>
      </c>
      <c r="AZ106" s="82">
        <f t="shared" si="49"/>
        <v>0</v>
      </c>
      <c r="BA106" s="82" t="e">
        <f t="shared" si="49"/>
        <v>#VALUE!</v>
      </c>
      <c r="BB106" s="28">
        <f t="shared" si="49"/>
        <v>4</v>
      </c>
      <c r="BC106" s="33" t="e">
        <f t="shared" si="47"/>
        <v>#DIV/0!</v>
      </c>
      <c r="BD106" s="157"/>
      <c r="BE106" s="158"/>
      <c r="BF106" s="158"/>
      <c r="BG106" s="32"/>
      <c r="BH106" s="54"/>
      <c r="BI106" s="99"/>
      <c r="BJ106" s="99"/>
      <c r="BK106" s="99"/>
      <c r="BL106" s="102"/>
      <c r="BM106" s="102"/>
      <c r="BN106" s="102"/>
      <c r="BO106" s="67"/>
      <c r="BP106" s="92"/>
    </row>
    <row r="107" spans="1:68" s="16" customFormat="1" ht="24" x14ac:dyDescent="0.55000000000000004">
      <c r="A107" s="67">
        <v>103</v>
      </c>
      <c r="B107" s="139" t="s">
        <v>330</v>
      </c>
      <c r="C107" s="72" t="s">
        <v>84</v>
      </c>
      <c r="D107" s="72" t="s">
        <v>84</v>
      </c>
      <c r="E107" s="72" t="s">
        <v>43</v>
      </c>
      <c r="F107" s="68" t="s">
        <v>178</v>
      </c>
      <c r="G107" s="69" t="s">
        <v>44</v>
      </c>
      <c r="H107" s="73">
        <v>13</v>
      </c>
      <c r="I107" s="73" t="s">
        <v>59</v>
      </c>
      <c r="J107" s="226" t="s">
        <v>38</v>
      </c>
      <c r="K107" s="140">
        <v>0</v>
      </c>
      <c r="L107" s="23">
        <f t="shared" si="25"/>
        <v>0</v>
      </c>
      <c r="M107" s="140">
        <v>5</v>
      </c>
      <c r="N107" s="23">
        <f t="shared" si="26"/>
        <v>1</v>
      </c>
      <c r="O107" s="140">
        <v>9</v>
      </c>
      <c r="P107" s="23">
        <f t="shared" si="27"/>
        <v>1</v>
      </c>
      <c r="Q107" s="140">
        <v>2</v>
      </c>
      <c r="R107" s="78">
        <f t="shared" si="28"/>
        <v>1</v>
      </c>
      <c r="S107" s="140">
        <v>1</v>
      </c>
      <c r="T107" s="78">
        <f t="shared" si="29"/>
        <v>1</v>
      </c>
      <c r="U107" s="140">
        <v>7</v>
      </c>
      <c r="V107" s="78">
        <f t="shared" si="30"/>
        <v>1</v>
      </c>
      <c r="W107" s="140">
        <v>5</v>
      </c>
      <c r="X107" s="78">
        <f t="shared" si="31"/>
        <v>1</v>
      </c>
      <c r="Y107" s="140">
        <v>3</v>
      </c>
      <c r="Z107" s="78">
        <f t="shared" si="32"/>
        <v>1</v>
      </c>
      <c r="AA107" s="140">
        <v>7</v>
      </c>
      <c r="AB107" s="78">
        <f t="shared" si="33"/>
        <v>1</v>
      </c>
      <c r="AC107" s="140">
        <v>0</v>
      </c>
      <c r="AD107" s="25">
        <f t="shared" si="34"/>
        <v>0</v>
      </c>
      <c r="AE107" s="140">
        <v>0</v>
      </c>
      <c r="AF107" s="25">
        <f t="shared" si="35"/>
        <v>0</v>
      </c>
      <c r="AG107" s="140">
        <v>0</v>
      </c>
      <c r="AH107" s="25">
        <f t="shared" si="36"/>
        <v>0</v>
      </c>
      <c r="AI107" s="26"/>
      <c r="AJ107" s="71">
        <f t="shared" si="37"/>
        <v>0</v>
      </c>
      <c r="AK107" s="26"/>
      <c r="AL107" s="71">
        <f t="shared" si="38"/>
        <v>0</v>
      </c>
      <c r="AM107" s="26"/>
      <c r="AN107" s="71">
        <f t="shared" si="39"/>
        <v>0</v>
      </c>
      <c r="AO107" s="27">
        <f t="shared" si="40"/>
        <v>39</v>
      </c>
      <c r="AP107" s="27">
        <f t="shared" si="41"/>
        <v>8</v>
      </c>
      <c r="AQ107" s="46">
        <v>1</v>
      </c>
      <c r="AR107" s="46">
        <v>0</v>
      </c>
      <c r="AS107" s="46">
        <v>3</v>
      </c>
      <c r="AT107" s="28">
        <f t="shared" si="42"/>
        <v>4</v>
      </c>
      <c r="AU107" s="80">
        <f t="shared" si="43"/>
        <v>0</v>
      </c>
      <c r="AV107" s="80">
        <f t="shared" si="44"/>
        <v>0</v>
      </c>
      <c r="AW107" s="81" t="str">
        <f t="shared" si="48"/>
        <v>กรอก</v>
      </c>
      <c r="AX107" s="28">
        <f t="shared" si="45"/>
        <v>0</v>
      </c>
      <c r="AY107" s="82">
        <f t="shared" si="49"/>
        <v>1</v>
      </c>
      <c r="AZ107" s="82">
        <f t="shared" si="49"/>
        <v>0</v>
      </c>
      <c r="BA107" s="82" t="e">
        <f t="shared" si="49"/>
        <v>#VALUE!</v>
      </c>
      <c r="BB107" s="28">
        <f t="shared" si="49"/>
        <v>4</v>
      </c>
      <c r="BC107" s="33" t="e">
        <f t="shared" si="47"/>
        <v>#DIV/0!</v>
      </c>
      <c r="BD107" s="157"/>
      <c r="BE107" s="158"/>
      <c r="BF107" s="158"/>
      <c r="BG107" s="34"/>
      <c r="BH107" s="35"/>
      <c r="BI107" s="99"/>
      <c r="BJ107" s="99"/>
      <c r="BK107" s="99"/>
      <c r="BL107" s="102"/>
      <c r="BM107" s="102"/>
      <c r="BN107" s="102"/>
      <c r="BO107" s="67"/>
      <c r="BP107" s="92"/>
    </row>
    <row r="108" spans="1:68" s="16" customFormat="1" ht="24" x14ac:dyDescent="0.55000000000000004">
      <c r="A108" s="67">
        <v>104</v>
      </c>
      <c r="B108" s="139" t="s">
        <v>331</v>
      </c>
      <c r="C108" s="72" t="s">
        <v>84</v>
      </c>
      <c r="D108" s="72" t="s">
        <v>84</v>
      </c>
      <c r="E108" s="72" t="s">
        <v>43</v>
      </c>
      <c r="F108" s="68" t="s">
        <v>179</v>
      </c>
      <c r="G108" s="69" t="s">
        <v>44</v>
      </c>
      <c r="H108" s="73">
        <v>12</v>
      </c>
      <c r="I108" s="73" t="s">
        <v>59</v>
      </c>
      <c r="J108" s="221" t="s">
        <v>38</v>
      </c>
      <c r="K108" s="140">
        <v>6</v>
      </c>
      <c r="L108" s="23">
        <f t="shared" si="25"/>
        <v>1</v>
      </c>
      <c r="M108" s="140">
        <v>8</v>
      </c>
      <c r="N108" s="23">
        <f t="shared" si="26"/>
        <v>1</v>
      </c>
      <c r="O108" s="140">
        <v>1</v>
      </c>
      <c r="P108" s="23">
        <f t="shared" si="27"/>
        <v>1</v>
      </c>
      <c r="Q108" s="140">
        <v>5</v>
      </c>
      <c r="R108" s="78">
        <f t="shared" si="28"/>
        <v>1</v>
      </c>
      <c r="S108" s="140">
        <v>6</v>
      </c>
      <c r="T108" s="78">
        <f t="shared" si="29"/>
        <v>1</v>
      </c>
      <c r="U108" s="140">
        <v>6</v>
      </c>
      <c r="V108" s="78">
        <f t="shared" si="30"/>
        <v>1</v>
      </c>
      <c r="W108" s="140">
        <v>7</v>
      </c>
      <c r="X108" s="78">
        <f t="shared" si="31"/>
        <v>1</v>
      </c>
      <c r="Y108" s="140">
        <v>4</v>
      </c>
      <c r="Z108" s="78">
        <f t="shared" si="32"/>
        <v>1</v>
      </c>
      <c r="AA108" s="140">
        <v>8</v>
      </c>
      <c r="AB108" s="78">
        <f t="shared" si="33"/>
        <v>1</v>
      </c>
      <c r="AC108" s="140">
        <v>0</v>
      </c>
      <c r="AD108" s="25">
        <f t="shared" si="34"/>
        <v>0</v>
      </c>
      <c r="AE108" s="140">
        <v>0</v>
      </c>
      <c r="AF108" s="25">
        <f t="shared" si="35"/>
        <v>0</v>
      </c>
      <c r="AG108" s="140">
        <v>0</v>
      </c>
      <c r="AH108" s="25">
        <f t="shared" si="36"/>
        <v>0</v>
      </c>
      <c r="AI108" s="26"/>
      <c r="AJ108" s="71">
        <f t="shared" si="37"/>
        <v>0</v>
      </c>
      <c r="AK108" s="26"/>
      <c r="AL108" s="71">
        <f t="shared" si="38"/>
        <v>0</v>
      </c>
      <c r="AM108" s="26"/>
      <c r="AN108" s="71">
        <f t="shared" si="39"/>
        <v>0</v>
      </c>
      <c r="AO108" s="27">
        <f t="shared" si="40"/>
        <v>51</v>
      </c>
      <c r="AP108" s="27">
        <f t="shared" si="41"/>
        <v>9</v>
      </c>
      <c r="AQ108" s="46">
        <v>1</v>
      </c>
      <c r="AR108" s="46">
        <v>0</v>
      </c>
      <c r="AS108" s="46">
        <v>3</v>
      </c>
      <c r="AT108" s="28">
        <f t="shared" si="42"/>
        <v>4</v>
      </c>
      <c r="AU108" s="80">
        <f t="shared" si="43"/>
        <v>1</v>
      </c>
      <c r="AV108" s="80">
        <f t="shared" si="44"/>
        <v>0</v>
      </c>
      <c r="AW108" s="81">
        <f t="shared" si="48"/>
        <v>6</v>
      </c>
      <c r="AX108" s="28">
        <f t="shared" si="45"/>
        <v>7</v>
      </c>
      <c r="AY108" s="82">
        <f t="shared" si="49"/>
        <v>0</v>
      </c>
      <c r="AZ108" s="82">
        <f t="shared" si="49"/>
        <v>0</v>
      </c>
      <c r="BA108" s="82">
        <f t="shared" si="49"/>
        <v>-3</v>
      </c>
      <c r="BB108" s="28">
        <f t="shared" si="49"/>
        <v>-3</v>
      </c>
      <c r="BC108" s="33">
        <f t="shared" si="47"/>
        <v>-42.857142857142854</v>
      </c>
      <c r="BD108" s="157"/>
      <c r="BE108" s="158">
        <v>1</v>
      </c>
      <c r="BF108" s="158"/>
      <c r="BG108" s="34"/>
      <c r="BH108" s="35"/>
      <c r="BI108" s="99"/>
      <c r="BJ108" s="99"/>
      <c r="BK108" s="99"/>
      <c r="BL108" s="102"/>
      <c r="BM108" s="102"/>
      <c r="BN108" s="102"/>
      <c r="BO108" s="67"/>
      <c r="BP108" s="92"/>
    </row>
    <row r="109" spans="1:68" s="16" customFormat="1" ht="24" x14ac:dyDescent="0.55000000000000004">
      <c r="A109" s="67">
        <v>105</v>
      </c>
      <c r="B109" s="139" t="s">
        <v>332</v>
      </c>
      <c r="C109" s="72" t="s">
        <v>84</v>
      </c>
      <c r="D109" s="72" t="s">
        <v>84</v>
      </c>
      <c r="E109" s="72" t="s">
        <v>43</v>
      </c>
      <c r="F109" s="68" t="s">
        <v>180</v>
      </c>
      <c r="G109" s="69" t="s">
        <v>44</v>
      </c>
      <c r="H109" s="73">
        <v>15</v>
      </c>
      <c r="I109" s="73" t="s">
        <v>47</v>
      </c>
      <c r="J109" s="221" t="s">
        <v>360</v>
      </c>
      <c r="K109" s="140">
        <v>0</v>
      </c>
      <c r="L109" s="23">
        <f t="shared" si="25"/>
        <v>0</v>
      </c>
      <c r="M109" s="140">
        <v>5</v>
      </c>
      <c r="N109" s="23">
        <f t="shared" si="26"/>
        <v>1</v>
      </c>
      <c r="O109" s="140">
        <v>2</v>
      </c>
      <c r="P109" s="23">
        <f t="shared" si="27"/>
        <v>1</v>
      </c>
      <c r="Q109" s="140">
        <v>11</v>
      </c>
      <c r="R109" s="78">
        <f t="shared" si="28"/>
        <v>1</v>
      </c>
      <c r="S109" s="140">
        <v>14</v>
      </c>
      <c r="T109" s="78">
        <f t="shared" si="29"/>
        <v>1</v>
      </c>
      <c r="U109" s="140">
        <v>10</v>
      </c>
      <c r="V109" s="78">
        <f t="shared" si="30"/>
        <v>1</v>
      </c>
      <c r="W109" s="140">
        <v>10</v>
      </c>
      <c r="X109" s="78">
        <f t="shared" si="31"/>
        <v>1</v>
      </c>
      <c r="Y109" s="140">
        <v>17</v>
      </c>
      <c r="Z109" s="78">
        <f t="shared" si="32"/>
        <v>1</v>
      </c>
      <c r="AA109" s="140">
        <v>13</v>
      </c>
      <c r="AB109" s="78">
        <f t="shared" si="33"/>
        <v>1</v>
      </c>
      <c r="AC109" s="140">
        <v>8</v>
      </c>
      <c r="AD109" s="25">
        <f t="shared" si="34"/>
        <v>1</v>
      </c>
      <c r="AE109" s="140">
        <v>9</v>
      </c>
      <c r="AF109" s="25">
        <f t="shared" si="35"/>
        <v>1</v>
      </c>
      <c r="AG109" s="140">
        <v>15</v>
      </c>
      <c r="AH109" s="25">
        <f t="shared" si="36"/>
        <v>1</v>
      </c>
      <c r="AI109" s="26"/>
      <c r="AJ109" s="71">
        <f t="shared" si="37"/>
        <v>0</v>
      </c>
      <c r="AK109" s="26"/>
      <c r="AL109" s="71">
        <f t="shared" si="38"/>
        <v>0</v>
      </c>
      <c r="AM109" s="26"/>
      <c r="AN109" s="71">
        <f t="shared" si="39"/>
        <v>0</v>
      </c>
      <c r="AO109" s="27">
        <f t="shared" si="40"/>
        <v>114</v>
      </c>
      <c r="AP109" s="27">
        <f t="shared" si="41"/>
        <v>11</v>
      </c>
      <c r="AQ109" s="46">
        <v>1</v>
      </c>
      <c r="AR109" s="46">
        <v>0</v>
      </c>
      <c r="AS109" s="46">
        <v>11</v>
      </c>
      <c r="AT109" s="28">
        <f t="shared" si="42"/>
        <v>12</v>
      </c>
      <c r="AU109" s="80">
        <f t="shared" si="43"/>
        <v>1</v>
      </c>
      <c r="AV109" s="80">
        <f t="shared" si="44"/>
        <v>0</v>
      </c>
      <c r="AW109" s="81">
        <f t="shared" si="48"/>
        <v>13</v>
      </c>
      <c r="AX109" s="28">
        <f t="shared" si="45"/>
        <v>14</v>
      </c>
      <c r="AY109" s="82">
        <f t="shared" si="49"/>
        <v>0</v>
      </c>
      <c r="AZ109" s="82">
        <f t="shared" si="49"/>
        <v>0</v>
      </c>
      <c r="BA109" s="82">
        <f t="shared" si="49"/>
        <v>-2</v>
      </c>
      <c r="BB109" s="28">
        <f t="shared" si="49"/>
        <v>-2</v>
      </c>
      <c r="BC109" s="33">
        <f t="shared" si="47"/>
        <v>-14.285714285714285</v>
      </c>
      <c r="BD109" s="157"/>
      <c r="BE109" s="158"/>
      <c r="BF109" s="158"/>
      <c r="BG109" s="34"/>
      <c r="BH109" s="35"/>
      <c r="BI109" s="99"/>
      <c r="BJ109" s="99"/>
      <c r="BK109" s="99"/>
      <c r="BL109" s="102"/>
      <c r="BM109" s="102"/>
      <c r="BN109" s="102"/>
      <c r="BO109" s="67">
        <v>5</v>
      </c>
      <c r="BP109" s="92"/>
    </row>
    <row r="110" spans="1:68" s="16" customFormat="1" ht="24" x14ac:dyDescent="0.55000000000000004">
      <c r="A110" s="67">
        <v>106</v>
      </c>
      <c r="B110" s="139" t="s">
        <v>333</v>
      </c>
      <c r="C110" s="68" t="s">
        <v>92</v>
      </c>
      <c r="D110" s="68" t="s">
        <v>84</v>
      </c>
      <c r="E110" s="68" t="s">
        <v>43</v>
      </c>
      <c r="F110" s="68" t="s">
        <v>181</v>
      </c>
      <c r="G110" s="69" t="s">
        <v>52</v>
      </c>
      <c r="H110" s="69">
        <v>14</v>
      </c>
      <c r="I110" s="73" t="s">
        <v>47</v>
      </c>
      <c r="J110" s="221" t="s">
        <v>362</v>
      </c>
      <c r="K110" s="140">
        <v>0</v>
      </c>
      <c r="L110" s="23">
        <f t="shared" si="25"/>
        <v>0</v>
      </c>
      <c r="M110" s="140">
        <v>4</v>
      </c>
      <c r="N110" s="23">
        <f t="shared" si="26"/>
        <v>1</v>
      </c>
      <c r="O110" s="140">
        <v>2</v>
      </c>
      <c r="P110" s="23">
        <f t="shared" si="27"/>
        <v>1</v>
      </c>
      <c r="Q110" s="140">
        <v>7</v>
      </c>
      <c r="R110" s="78">
        <f t="shared" si="28"/>
        <v>1</v>
      </c>
      <c r="S110" s="140">
        <v>9</v>
      </c>
      <c r="T110" s="78">
        <f t="shared" si="29"/>
        <v>1</v>
      </c>
      <c r="U110" s="140">
        <v>7</v>
      </c>
      <c r="V110" s="78">
        <f t="shared" si="30"/>
        <v>1</v>
      </c>
      <c r="W110" s="140">
        <v>5</v>
      </c>
      <c r="X110" s="78">
        <f t="shared" si="31"/>
        <v>1</v>
      </c>
      <c r="Y110" s="140">
        <v>4</v>
      </c>
      <c r="Z110" s="78">
        <f t="shared" si="32"/>
        <v>1</v>
      </c>
      <c r="AA110" s="140">
        <v>7</v>
      </c>
      <c r="AB110" s="78">
        <f t="shared" si="33"/>
        <v>1</v>
      </c>
      <c r="AC110" s="140">
        <v>0</v>
      </c>
      <c r="AD110" s="25">
        <f t="shared" si="34"/>
        <v>0</v>
      </c>
      <c r="AE110" s="140">
        <v>0</v>
      </c>
      <c r="AF110" s="25">
        <f t="shared" si="35"/>
        <v>0</v>
      </c>
      <c r="AG110" s="140">
        <v>0</v>
      </c>
      <c r="AH110" s="25">
        <f t="shared" si="36"/>
        <v>0</v>
      </c>
      <c r="AI110" s="26"/>
      <c r="AJ110" s="71">
        <f t="shared" si="37"/>
        <v>0</v>
      </c>
      <c r="AK110" s="26"/>
      <c r="AL110" s="71">
        <f t="shared" si="38"/>
        <v>0</v>
      </c>
      <c r="AM110" s="26"/>
      <c r="AN110" s="71">
        <f t="shared" si="39"/>
        <v>0</v>
      </c>
      <c r="AO110" s="27">
        <f t="shared" si="40"/>
        <v>45</v>
      </c>
      <c r="AP110" s="27">
        <f t="shared" si="41"/>
        <v>8</v>
      </c>
      <c r="AQ110" s="46">
        <v>1</v>
      </c>
      <c r="AR110" s="46">
        <v>0</v>
      </c>
      <c r="AS110" s="46">
        <v>4</v>
      </c>
      <c r="AT110" s="28">
        <f t="shared" si="42"/>
        <v>5</v>
      </c>
      <c r="AU110" s="80">
        <f t="shared" si="43"/>
        <v>1</v>
      </c>
      <c r="AV110" s="80">
        <f t="shared" si="44"/>
        <v>0</v>
      </c>
      <c r="AW110" s="81">
        <f t="shared" si="48"/>
        <v>6</v>
      </c>
      <c r="AX110" s="28">
        <f t="shared" si="45"/>
        <v>7</v>
      </c>
      <c r="AY110" s="82">
        <f t="shared" si="49"/>
        <v>0</v>
      </c>
      <c r="AZ110" s="82">
        <f t="shared" si="49"/>
        <v>0</v>
      </c>
      <c r="BA110" s="82">
        <f t="shared" si="49"/>
        <v>-2</v>
      </c>
      <c r="BB110" s="28">
        <f t="shared" si="49"/>
        <v>-2</v>
      </c>
      <c r="BC110" s="33">
        <f t="shared" si="47"/>
        <v>-28.571428571428569</v>
      </c>
      <c r="BD110" s="157"/>
      <c r="BE110" s="158"/>
      <c r="BF110" s="158"/>
      <c r="BG110" s="17"/>
      <c r="BH110" s="22"/>
      <c r="BI110" s="99"/>
      <c r="BJ110" s="99"/>
      <c r="BK110" s="99"/>
      <c r="BL110" s="102"/>
      <c r="BM110" s="102"/>
      <c r="BN110" s="102"/>
      <c r="BO110" s="67">
        <v>2</v>
      </c>
      <c r="BP110" s="92"/>
    </row>
    <row r="111" spans="1:68" s="16" customFormat="1" ht="24" x14ac:dyDescent="0.55000000000000004">
      <c r="A111" s="67">
        <v>107</v>
      </c>
      <c r="B111" s="139" t="s">
        <v>334</v>
      </c>
      <c r="C111" s="72" t="s">
        <v>92</v>
      </c>
      <c r="D111" s="72" t="s">
        <v>84</v>
      </c>
      <c r="E111" s="72" t="s">
        <v>43</v>
      </c>
      <c r="F111" s="68" t="s">
        <v>182</v>
      </c>
      <c r="G111" s="69" t="s">
        <v>44</v>
      </c>
      <c r="H111" s="73">
        <v>12</v>
      </c>
      <c r="I111" s="73" t="s">
        <v>47</v>
      </c>
      <c r="J111" s="226" t="s">
        <v>38</v>
      </c>
      <c r="K111" s="140">
        <v>0</v>
      </c>
      <c r="L111" s="23">
        <f t="shared" si="25"/>
        <v>0</v>
      </c>
      <c r="M111" s="140">
        <v>0</v>
      </c>
      <c r="N111" s="23">
        <f t="shared" si="26"/>
        <v>0</v>
      </c>
      <c r="O111" s="140">
        <v>0</v>
      </c>
      <c r="P111" s="23">
        <f t="shared" si="27"/>
        <v>0</v>
      </c>
      <c r="Q111" s="140">
        <v>0</v>
      </c>
      <c r="R111" s="78">
        <f t="shared" si="28"/>
        <v>0</v>
      </c>
      <c r="S111" s="140">
        <v>0</v>
      </c>
      <c r="T111" s="78">
        <f t="shared" si="29"/>
        <v>0</v>
      </c>
      <c r="U111" s="140">
        <v>0</v>
      </c>
      <c r="V111" s="78">
        <f t="shared" si="30"/>
        <v>0</v>
      </c>
      <c r="W111" s="140">
        <v>0</v>
      </c>
      <c r="X111" s="78">
        <f t="shared" si="31"/>
        <v>0</v>
      </c>
      <c r="Y111" s="140">
        <v>0</v>
      </c>
      <c r="Z111" s="78">
        <f t="shared" si="32"/>
        <v>0</v>
      </c>
      <c r="AA111" s="140">
        <v>0</v>
      </c>
      <c r="AB111" s="78">
        <f t="shared" si="33"/>
        <v>0</v>
      </c>
      <c r="AC111" s="140">
        <v>0</v>
      </c>
      <c r="AD111" s="25">
        <f t="shared" si="34"/>
        <v>0</v>
      </c>
      <c r="AE111" s="140">
        <v>0</v>
      </c>
      <c r="AF111" s="25">
        <f t="shared" si="35"/>
        <v>0</v>
      </c>
      <c r="AG111" s="140">
        <v>0</v>
      </c>
      <c r="AH111" s="25">
        <f t="shared" si="36"/>
        <v>0</v>
      </c>
      <c r="AI111" s="26"/>
      <c r="AJ111" s="71">
        <f t="shared" si="37"/>
        <v>0</v>
      </c>
      <c r="AK111" s="26"/>
      <c r="AL111" s="71">
        <f t="shared" si="38"/>
        <v>0</v>
      </c>
      <c r="AM111" s="26"/>
      <c r="AN111" s="71">
        <f t="shared" si="39"/>
        <v>0</v>
      </c>
      <c r="AO111" s="27">
        <f t="shared" si="40"/>
        <v>0</v>
      </c>
      <c r="AP111" s="27">
        <f t="shared" si="41"/>
        <v>0</v>
      </c>
      <c r="AQ111" s="46">
        <v>0</v>
      </c>
      <c r="AR111" s="46">
        <v>0</v>
      </c>
      <c r="AS111" s="46">
        <v>0</v>
      </c>
      <c r="AT111" s="28">
        <f t="shared" si="42"/>
        <v>0</v>
      </c>
      <c r="AU111" s="80">
        <f t="shared" si="43"/>
        <v>0</v>
      </c>
      <c r="AV111" s="80">
        <f t="shared" si="44"/>
        <v>0</v>
      </c>
      <c r="AW111" s="81">
        <f t="shared" si="48"/>
        <v>0</v>
      </c>
      <c r="AX111" s="28">
        <f t="shared" si="45"/>
        <v>0</v>
      </c>
      <c r="AY111" s="82">
        <f t="shared" si="49"/>
        <v>0</v>
      </c>
      <c r="AZ111" s="82">
        <f t="shared" si="49"/>
        <v>0</v>
      </c>
      <c r="BA111" s="82">
        <f t="shared" si="49"/>
        <v>0</v>
      </c>
      <c r="BB111" s="28">
        <f t="shared" si="49"/>
        <v>0</v>
      </c>
      <c r="BC111" s="33" t="e">
        <f t="shared" si="47"/>
        <v>#DIV/0!</v>
      </c>
      <c r="BD111" s="157"/>
      <c r="BE111" s="158"/>
      <c r="BF111" s="158"/>
      <c r="BG111" s="34"/>
      <c r="BH111" s="35"/>
      <c r="BI111" s="99"/>
      <c r="BJ111" s="99"/>
      <c r="BK111" s="99"/>
      <c r="BL111" s="102"/>
      <c r="BM111" s="102"/>
      <c r="BN111" s="102"/>
      <c r="BO111" s="67"/>
      <c r="BP111" s="92"/>
    </row>
    <row r="112" spans="1:68" s="16" customFormat="1" ht="24" x14ac:dyDescent="0.55000000000000004">
      <c r="A112" s="67">
        <v>108</v>
      </c>
      <c r="B112" s="139" t="s">
        <v>335</v>
      </c>
      <c r="C112" s="72" t="s">
        <v>93</v>
      </c>
      <c r="D112" s="72" t="s">
        <v>84</v>
      </c>
      <c r="E112" s="72" t="s">
        <v>43</v>
      </c>
      <c r="F112" s="68" t="s">
        <v>183</v>
      </c>
      <c r="G112" s="69" t="s">
        <v>44</v>
      </c>
      <c r="H112" s="73">
        <v>26</v>
      </c>
      <c r="I112" s="73" t="s">
        <v>47</v>
      </c>
      <c r="J112" s="221" t="s">
        <v>38</v>
      </c>
      <c r="K112" s="140">
        <v>0</v>
      </c>
      <c r="L112" s="23">
        <f t="shared" si="25"/>
        <v>0</v>
      </c>
      <c r="M112" s="140">
        <v>10</v>
      </c>
      <c r="N112" s="23">
        <f t="shared" si="26"/>
        <v>1</v>
      </c>
      <c r="O112" s="140">
        <v>16</v>
      </c>
      <c r="P112" s="23">
        <f t="shared" si="27"/>
        <v>1</v>
      </c>
      <c r="Q112" s="140">
        <v>10</v>
      </c>
      <c r="R112" s="78">
        <f t="shared" si="28"/>
        <v>1</v>
      </c>
      <c r="S112" s="140">
        <v>8</v>
      </c>
      <c r="T112" s="78">
        <f t="shared" si="29"/>
        <v>1</v>
      </c>
      <c r="U112" s="140">
        <v>13</v>
      </c>
      <c r="V112" s="78">
        <f t="shared" si="30"/>
        <v>1</v>
      </c>
      <c r="W112" s="140">
        <v>10</v>
      </c>
      <c r="X112" s="78">
        <f t="shared" si="31"/>
        <v>1</v>
      </c>
      <c r="Y112" s="140">
        <v>12</v>
      </c>
      <c r="Z112" s="78">
        <f t="shared" si="32"/>
        <v>1</v>
      </c>
      <c r="AA112" s="140">
        <v>17</v>
      </c>
      <c r="AB112" s="78">
        <f t="shared" si="33"/>
        <v>1</v>
      </c>
      <c r="AC112" s="140">
        <v>0</v>
      </c>
      <c r="AD112" s="25">
        <f t="shared" si="34"/>
        <v>0</v>
      </c>
      <c r="AE112" s="140">
        <v>0</v>
      </c>
      <c r="AF112" s="25">
        <f t="shared" si="35"/>
        <v>0</v>
      </c>
      <c r="AG112" s="140">
        <v>0</v>
      </c>
      <c r="AH112" s="25">
        <f t="shared" si="36"/>
        <v>0</v>
      </c>
      <c r="AI112" s="26"/>
      <c r="AJ112" s="71">
        <f t="shared" si="37"/>
        <v>0</v>
      </c>
      <c r="AK112" s="26"/>
      <c r="AL112" s="71">
        <f t="shared" si="38"/>
        <v>0</v>
      </c>
      <c r="AM112" s="26"/>
      <c r="AN112" s="71">
        <f t="shared" si="39"/>
        <v>0</v>
      </c>
      <c r="AO112" s="27">
        <f t="shared" si="40"/>
        <v>96</v>
      </c>
      <c r="AP112" s="27">
        <f t="shared" si="41"/>
        <v>8</v>
      </c>
      <c r="AQ112" s="46">
        <v>1</v>
      </c>
      <c r="AR112" s="46">
        <v>0</v>
      </c>
      <c r="AS112" s="46">
        <v>5</v>
      </c>
      <c r="AT112" s="28">
        <f t="shared" si="42"/>
        <v>6</v>
      </c>
      <c r="AU112" s="80">
        <f t="shared" si="43"/>
        <v>1</v>
      </c>
      <c r="AV112" s="80">
        <f t="shared" si="44"/>
        <v>0</v>
      </c>
      <c r="AW112" s="81">
        <f t="shared" si="48"/>
        <v>8</v>
      </c>
      <c r="AX112" s="28">
        <f t="shared" si="45"/>
        <v>9</v>
      </c>
      <c r="AY112" s="82">
        <f t="shared" si="49"/>
        <v>0</v>
      </c>
      <c r="AZ112" s="82">
        <f t="shared" si="49"/>
        <v>0</v>
      </c>
      <c r="BA112" s="82">
        <f t="shared" si="49"/>
        <v>-3</v>
      </c>
      <c r="BB112" s="28">
        <f t="shared" si="49"/>
        <v>-3</v>
      </c>
      <c r="BC112" s="33">
        <f t="shared" si="47"/>
        <v>-33.333333333333329</v>
      </c>
      <c r="BD112" s="157">
        <v>1</v>
      </c>
      <c r="BE112" s="158"/>
      <c r="BF112" s="158"/>
      <c r="BG112" s="17"/>
      <c r="BH112" s="22"/>
      <c r="BI112" s="99"/>
      <c r="BJ112" s="99"/>
      <c r="BK112" s="99"/>
      <c r="BL112" s="102"/>
      <c r="BM112" s="102"/>
      <c r="BN112" s="102"/>
      <c r="BO112" s="67"/>
      <c r="BP112" s="92"/>
    </row>
    <row r="113" spans="1:68" s="16" customFormat="1" ht="24" x14ac:dyDescent="0.55000000000000004">
      <c r="A113" s="67">
        <v>109</v>
      </c>
      <c r="B113" s="139" t="s">
        <v>336</v>
      </c>
      <c r="C113" s="68" t="s">
        <v>93</v>
      </c>
      <c r="D113" s="68" t="s">
        <v>84</v>
      </c>
      <c r="E113" s="68" t="s">
        <v>43</v>
      </c>
      <c r="F113" s="68" t="s">
        <v>184</v>
      </c>
      <c r="G113" s="69" t="s">
        <v>44</v>
      </c>
      <c r="H113" s="69">
        <v>25</v>
      </c>
      <c r="I113" s="73" t="s">
        <v>47</v>
      </c>
      <c r="J113" s="221" t="s">
        <v>38</v>
      </c>
      <c r="K113" s="140">
        <v>0</v>
      </c>
      <c r="L113" s="23">
        <f t="shared" si="25"/>
        <v>0</v>
      </c>
      <c r="M113" s="140">
        <v>3</v>
      </c>
      <c r="N113" s="23">
        <f t="shared" si="26"/>
        <v>1</v>
      </c>
      <c r="O113" s="140">
        <v>5</v>
      </c>
      <c r="P113" s="23">
        <f t="shared" si="27"/>
        <v>1</v>
      </c>
      <c r="Q113" s="140">
        <v>13</v>
      </c>
      <c r="R113" s="78">
        <f t="shared" si="28"/>
        <v>1</v>
      </c>
      <c r="S113" s="140">
        <v>19</v>
      </c>
      <c r="T113" s="78">
        <f t="shared" si="29"/>
        <v>1</v>
      </c>
      <c r="U113" s="140">
        <v>8</v>
      </c>
      <c r="V113" s="78">
        <f t="shared" si="30"/>
        <v>1</v>
      </c>
      <c r="W113" s="140">
        <v>13</v>
      </c>
      <c r="X113" s="78">
        <f t="shared" si="31"/>
        <v>1</v>
      </c>
      <c r="Y113" s="140">
        <v>5</v>
      </c>
      <c r="Z113" s="78">
        <f t="shared" si="32"/>
        <v>1</v>
      </c>
      <c r="AA113" s="140">
        <v>11</v>
      </c>
      <c r="AB113" s="78">
        <f t="shared" si="33"/>
        <v>1</v>
      </c>
      <c r="AC113" s="140">
        <v>0</v>
      </c>
      <c r="AD113" s="25">
        <f t="shared" si="34"/>
        <v>0</v>
      </c>
      <c r="AE113" s="140">
        <v>0</v>
      </c>
      <c r="AF113" s="25">
        <f t="shared" si="35"/>
        <v>0</v>
      </c>
      <c r="AG113" s="140">
        <v>0</v>
      </c>
      <c r="AH113" s="25">
        <f t="shared" si="36"/>
        <v>0</v>
      </c>
      <c r="AI113" s="26"/>
      <c r="AJ113" s="71">
        <f t="shared" si="37"/>
        <v>0</v>
      </c>
      <c r="AK113" s="26"/>
      <c r="AL113" s="71">
        <f t="shared" si="38"/>
        <v>0</v>
      </c>
      <c r="AM113" s="26"/>
      <c r="AN113" s="71">
        <f t="shared" si="39"/>
        <v>0</v>
      </c>
      <c r="AO113" s="27">
        <f t="shared" si="40"/>
        <v>77</v>
      </c>
      <c r="AP113" s="27">
        <f t="shared" si="41"/>
        <v>8</v>
      </c>
      <c r="AQ113" s="46">
        <v>1</v>
      </c>
      <c r="AR113" s="46">
        <v>0</v>
      </c>
      <c r="AS113" s="46">
        <v>4</v>
      </c>
      <c r="AT113" s="28">
        <f t="shared" si="42"/>
        <v>5</v>
      </c>
      <c r="AU113" s="80">
        <f t="shared" si="43"/>
        <v>1</v>
      </c>
      <c r="AV113" s="80">
        <f t="shared" si="44"/>
        <v>0</v>
      </c>
      <c r="AW113" s="81">
        <f t="shared" si="48"/>
        <v>6</v>
      </c>
      <c r="AX113" s="28">
        <f t="shared" si="45"/>
        <v>7</v>
      </c>
      <c r="AY113" s="82">
        <f t="shared" si="49"/>
        <v>0</v>
      </c>
      <c r="AZ113" s="82">
        <f t="shared" si="49"/>
        <v>0</v>
      </c>
      <c r="BA113" s="82">
        <f t="shared" si="49"/>
        <v>-2</v>
      </c>
      <c r="BB113" s="28">
        <f t="shared" si="49"/>
        <v>-2</v>
      </c>
      <c r="BC113" s="33">
        <f t="shared" si="47"/>
        <v>-28.571428571428569</v>
      </c>
      <c r="BD113" s="157"/>
      <c r="BE113" s="158"/>
      <c r="BF113" s="158"/>
      <c r="BG113" s="34"/>
      <c r="BH113" s="35"/>
      <c r="BI113" s="99"/>
      <c r="BJ113" s="99"/>
      <c r="BK113" s="99"/>
      <c r="BL113" s="102"/>
      <c r="BM113" s="102"/>
      <c r="BN113" s="102"/>
      <c r="BO113" s="67"/>
      <c r="BP113" s="92"/>
    </row>
    <row r="114" spans="1:68" s="187" customFormat="1" ht="35.25" customHeight="1" x14ac:dyDescent="0.35">
      <c r="A114" s="162">
        <v>110</v>
      </c>
      <c r="B114" s="163" t="s">
        <v>337</v>
      </c>
      <c r="C114" s="164" t="s">
        <v>48</v>
      </c>
      <c r="D114" s="164" t="s">
        <v>42</v>
      </c>
      <c r="E114" s="164" t="s">
        <v>43</v>
      </c>
      <c r="F114" s="165" t="s">
        <v>100</v>
      </c>
      <c r="G114" s="166" t="s">
        <v>44</v>
      </c>
      <c r="H114" s="167">
        <v>20</v>
      </c>
      <c r="I114" s="166" t="s">
        <v>47</v>
      </c>
      <c r="J114" s="221" t="s">
        <v>363</v>
      </c>
      <c r="K114" s="168">
        <v>58</v>
      </c>
      <c r="L114" s="169">
        <f t="shared" si="25"/>
        <v>2</v>
      </c>
      <c r="M114" s="168">
        <v>75</v>
      </c>
      <c r="N114" s="169">
        <f t="shared" si="26"/>
        <v>3</v>
      </c>
      <c r="O114" s="168">
        <v>90</v>
      </c>
      <c r="P114" s="169">
        <f t="shared" si="27"/>
        <v>3</v>
      </c>
      <c r="Q114" s="168">
        <v>98</v>
      </c>
      <c r="R114" s="170">
        <f t="shared" si="28"/>
        <v>3</v>
      </c>
      <c r="S114" s="168">
        <v>118</v>
      </c>
      <c r="T114" s="170">
        <f t="shared" si="29"/>
        <v>4</v>
      </c>
      <c r="U114" s="168">
        <v>94</v>
      </c>
      <c r="V114" s="170">
        <f t="shared" si="30"/>
        <v>3</v>
      </c>
      <c r="W114" s="168">
        <v>127</v>
      </c>
      <c r="X114" s="170">
        <f t="shared" si="31"/>
        <v>4</v>
      </c>
      <c r="Y114" s="168">
        <v>105</v>
      </c>
      <c r="Z114" s="170">
        <f t="shared" si="32"/>
        <v>4</v>
      </c>
      <c r="AA114" s="168">
        <v>100</v>
      </c>
      <c r="AB114" s="170">
        <f t="shared" si="33"/>
        <v>4</v>
      </c>
      <c r="AC114" s="168">
        <v>0</v>
      </c>
      <c r="AD114" s="171">
        <f t="shared" si="34"/>
        <v>0</v>
      </c>
      <c r="AE114" s="168">
        <v>0</v>
      </c>
      <c r="AF114" s="171">
        <f t="shared" si="35"/>
        <v>0</v>
      </c>
      <c r="AG114" s="168">
        <v>0</v>
      </c>
      <c r="AH114" s="171">
        <f t="shared" si="36"/>
        <v>0</v>
      </c>
      <c r="AI114" s="172"/>
      <c r="AJ114" s="173">
        <f t="shared" si="37"/>
        <v>0</v>
      </c>
      <c r="AK114" s="172"/>
      <c r="AL114" s="173">
        <f t="shared" si="38"/>
        <v>0</v>
      </c>
      <c r="AM114" s="172"/>
      <c r="AN114" s="173">
        <f t="shared" si="39"/>
        <v>0</v>
      </c>
      <c r="AO114" s="174">
        <f t="shared" si="40"/>
        <v>865</v>
      </c>
      <c r="AP114" s="174">
        <f t="shared" si="41"/>
        <v>30</v>
      </c>
      <c r="AQ114" s="175">
        <v>1</v>
      </c>
      <c r="AR114" s="175">
        <v>2</v>
      </c>
      <c r="AS114" s="175">
        <v>37</v>
      </c>
      <c r="AT114" s="176">
        <f t="shared" si="42"/>
        <v>40</v>
      </c>
      <c r="AU114" s="177">
        <f t="shared" si="43"/>
        <v>1</v>
      </c>
      <c r="AV114" s="177">
        <f t="shared" si="44"/>
        <v>2</v>
      </c>
      <c r="AW114" s="81">
        <f t="shared" si="48"/>
        <v>36</v>
      </c>
      <c r="AX114" s="176">
        <f t="shared" si="45"/>
        <v>39</v>
      </c>
      <c r="AY114" s="178">
        <f t="shared" si="49"/>
        <v>0</v>
      </c>
      <c r="AZ114" s="178">
        <f t="shared" si="49"/>
        <v>0</v>
      </c>
      <c r="BA114" s="178">
        <f t="shared" si="49"/>
        <v>1</v>
      </c>
      <c r="BB114" s="176">
        <f t="shared" si="49"/>
        <v>1</v>
      </c>
      <c r="BC114" s="179">
        <f t="shared" si="47"/>
        <v>2.5641025641025639</v>
      </c>
      <c r="BD114" s="180"/>
      <c r="BE114" s="181"/>
      <c r="BF114" s="181"/>
      <c r="BG114" s="182"/>
      <c r="BH114" s="183"/>
      <c r="BI114" s="184"/>
      <c r="BJ114" s="184"/>
      <c r="BK114" s="184"/>
      <c r="BL114" s="185"/>
      <c r="BM114" s="185"/>
      <c r="BN114" s="185"/>
      <c r="BO114" s="162"/>
      <c r="BP114" s="186"/>
    </row>
    <row r="115" spans="1:68" s="16" customFormat="1" ht="24" x14ac:dyDescent="0.55000000000000004">
      <c r="A115" s="67">
        <v>111</v>
      </c>
      <c r="B115" s="139" t="s">
        <v>338</v>
      </c>
      <c r="C115" s="68" t="s">
        <v>90</v>
      </c>
      <c r="D115" s="68" t="s">
        <v>84</v>
      </c>
      <c r="E115" s="68" t="s">
        <v>43</v>
      </c>
      <c r="F115" s="68" t="s">
        <v>175</v>
      </c>
      <c r="G115" s="69" t="s">
        <v>52</v>
      </c>
      <c r="H115" s="69">
        <v>22</v>
      </c>
      <c r="I115" s="69" t="s">
        <v>59</v>
      </c>
      <c r="J115" s="221" t="s">
        <v>38</v>
      </c>
      <c r="K115" s="140">
        <v>0</v>
      </c>
      <c r="L115" s="23">
        <f t="shared" si="25"/>
        <v>0</v>
      </c>
      <c r="M115" s="140">
        <v>7</v>
      </c>
      <c r="N115" s="23">
        <f t="shared" si="26"/>
        <v>1</v>
      </c>
      <c r="O115" s="140">
        <v>20</v>
      </c>
      <c r="P115" s="23">
        <f t="shared" si="27"/>
        <v>1</v>
      </c>
      <c r="Q115" s="140">
        <v>17</v>
      </c>
      <c r="R115" s="78">
        <f t="shared" si="28"/>
        <v>1</v>
      </c>
      <c r="S115" s="140">
        <v>20</v>
      </c>
      <c r="T115" s="78">
        <f t="shared" si="29"/>
        <v>1</v>
      </c>
      <c r="U115" s="140">
        <v>16</v>
      </c>
      <c r="V115" s="78">
        <f t="shared" si="30"/>
        <v>1</v>
      </c>
      <c r="W115" s="140">
        <v>27</v>
      </c>
      <c r="X115" s="78">
        <f t="shared" si="31"/>
        <v>1</v>
      </c>
      <c r="Y115" s="140">
        <v>18</v>
      </c>
      <c r="Z115" s="78">
        <f t="shared" si="32"/>
        <v>1</v>
      </c>
      <c r="AA115" s="140">
        <v>18</v>
      </c>
      <c r="AB115" s="78">
        <f t="shared" si="33"/>
        <v>1</v>
      </c>
      <c r="AC115" s="140">
        <v>0</v>
      </c>
      <c r="AD115" s="25">
        <f t="shared" si="34"/>
        <v>0</v>
      </c>
      <c r="AE115" s="140">
        <v>0</v>
      </c>
      <c r="AF115" s="25">
        <f t="shared" si="35"/>
        <v>0</v>
      </c>
      <c r="AG115" s="140">
        <v>0</v>
      </c>
      <c r="AH115" s="25">
        <f t="shared" si="36"/>
        <v>0</v>
      </c>
      <c r="AI115" s="26"/>
      <c r="AJ115" s="71">
        <f t="shared" si="37"/>
        <v>0</v>
      </c>
      <c r="AK115" s="26"/>
      <c r="AL115" s="71">
        <f t="shared" si="38"/>
        <v>0</v>
      </c>
      <c r="AM115" s="26"/>
      <c r="AN115" s="71">
        <f t="shared" si="39"/>
        <v>0</v>
      </c>
      <c r="AO115" s="27">
        <f t="shared" si="40"/>
        <v>143</v>
      </c>
      <c r="AP115" s="27">
        <f t="shared" si="41"/>
        <v>8</v>
      </c>
      <c r="AQ115" s="46">
        <v>1</v>
      </c>
      <c r="AR115" s="46">
        <v>0</v>
      </c>
      <c r="AS115" s="46">
        <v>10</v>
      </c>
      <c r="AT115" s="28">
        <f t="shared" si="42"/>
        <v>11</v>
      </c>
      <c r="AU115" s="80">
        <f t="shared" si="43"/>
        <v>1</v>
      </c>
      <c r="AV115" s="80">
        <f t="shared" si="44"/>
        <v>1</v>
      </c>
      <c r="AW115" s="81">
        <f t="shared" si="48"/>
        <v>10</v>
      </c>
      <c r="AX115" s="28">
        <f t="shared" si="45"/>
        <v>12</v>
      </c>
      <c r="AY115" s="82">
        <f t="shared" ref="AY115:BB128" si="50">SUM(AQ115)-AU115</f>
        <v>0</v>
      </c>
      <c r="AZ115" s="82">
        <f t="shared" si="50"/>
        <v>-1</v>
      </c>
      <c r="BA115" s="82">
        <f t="shared" si="50"/>
        <v>0</v>
      </c>
      <c r="BB115" s="28">
        <f t="shared" si="50"/>
        <v>-1</v>
      </c>
      <c r="BC115" s="33">
        <f t="shared" si="47"/>
        <v>-8.3333333333333321</v>
      </c>
      <c r="BD115" s="157"/>
      <c r="BE115" s="158"/>
      <c r="BF115" s="158"/>
      <c r="BG115" s="34"/>
      <c r="BH115" s="35"/>
      <c r="BI115" s="99"/>
      <c r="BJ115" s="99"/>
      <c r="BK115" s="99"/>
      <c r="BL115" s="102"/>
      <c r="BM115" s="102"/>
      <c r="BN115" s="102"/>
      <c r="BO115" s="67"/>
      <c r="BP115" s="92"/>
    </row>
    <row r="116" spans="1:68" s="16" customFormat="1" ht="24" x14ac:dyDescent="0.55000000000000004">
      <c r="A116" s="67">
        <v>112</v>
      </c>
      <c r="B116" s="139" t="s">
        <v>339</v>
      </c>
      <c r="C116" s="68" t="s">
        <v>91</v>
      </c>
      <c r="D116" s="68" t="s">
        <v>84</v>
      </c>
      <c r="E116" s="68" t="s">
        <v>43</v>
      </c>
      <c r="F116" s="68" t="s">
        <v>176</v>
      </c>
      <c r="G116" s="69" t="s">
        <v>44</v>
      </c>
      <c r="H116" s="69">
        <v>25</v>
      </c>
      <c r="I116" s="73" t="s">
        <v>47</v>
      </c>
      <c r="J116" s="221" t="s">
        <v>40</v>
      </c>
      <c r="K116" s="140">
        <v>0</v>
      </c>
      <c r="L116" s="23">
        <f t="shared" si="25"/>
        <v>0</v>
      </c>
      <c r="M116" s="140">
        <v>24</v>
      </c>
      <c r="N116" s="23">
        <f t="shared" si="26"/>
        <v>1</v>
      </c>
      <c r="O116" s="140">
        <v>9</v>
      </c>
      <c r="P116" s="23">
        <f t="shared" si="27"/>
        <v>1</v>
      </c>
      <c r="Q116" s="140">
        <v>20</v>
      </c>
      <c r="R116" s="78">
        <f t="shared" si="28"/>
        <v>1</v>
      </c>
      <c r="S116" s="140">
        <v>17</v>
      </c>
      <c r="T116" s="78">
        <f t="shared" si="29"/>
        <v>1</v>
      </c>
      <c r="U116" s="140">
        <v>15</v>
      </c>
      <c r="V116" s="78">
        <f t="shared" si="30"/>
        <v>1</v>
      </c>
      <c r="W116" s="140">
        <v>8</v>
      </c>
      <c r="X116" s="78">
        <f t="shared" si="31"/>
        <v>1</v>
      </c>
      <c r="Y116" s="140">
        <v>6</v>
      </c>
      <c r="Z116" s="78">
        <f t="shared" si="32"/>
        <v>1</v>
      </c>
      <c r="AA116" s="140">
        <v>7</v>
      </c>
      <c r="AB116" s="78">
        <f t="shared" si="33"/>
        <v>1</v>
      </c>
      <c r="AC116" s="140">
        <v>23</v>
      </c>
      <c r="AD116" s="25">
        <f t="shared" si="34"/>
        <v>1</v>
      </c>
      <c r="AE116" s="140">
        <v>14</v>
      </c>
      <c r="AF116" s="25">
        <f t="shared" si="35"/>
        <v>1</v>
      </c>
      <c r="AG116" s="140">
        <v>16</v>
      </c>
      <c r="AH116" s="25">
        <f t="shared" si="36"/>
        <v>1</v>
      </c>
      <c r="AI116" s="26"/>
      <c r="AJ116" s="71">
        <f t="shared" si="37"/>
        <v>0</v>
      </c>
      <c r="AK116" s="26"/>
      <c r="AL116" s="71">
        <f t="shared" si="38"/>
        <v>0</v>
      </c>
      <c r="AM116" s="26"/>
      <c r="AN116" s="71">
        <f t="shared" si="39"/>
        <v>0</v>
      </c>
      <c r="AO116" s="27">
        <f t="shared" si="40"/>
        <v>159</v>
      </c>
      <c r="AP116" s="27">
        <f t="shared" si="41"/>
        <v>11</v>
      </c>
      <c r="AQ116" s="46">
        <v>1</v>
      </c>
      <c r="AR116" s="46">
        <v>0</v>
      </c>
      <c r="AS116" s="46">
        <v>14</v>
      </c>
      <c r="AT116" s="28">
        <f t="shared" si="42"/>
        <v>15</v>
      </c>
      <c r="AU116" s="80">
        <f t="shared" si="43"/>
        <v>1</v>
      </c>
      <c r="AV116" s="80">
        <f t="shared" si="44"/>
        <v>1</v>
      </c>
      <c r="AW116" s="81">
        <f t="shared" si="48"/>
        <v>14</v>
      </c>
      <c r="AX116" s="28">
        <f t="shared" si="45"/>
        <v>16</v>
      </c>
      <c r="AY116" s="82">
        <f t="shared" si="50"/>
        <v>0</v>
      </c>
      <c r="AZ116" s="82">
        <f t="shared" si="50"/>
        <v>-1</v>
      </c>
      <c r="BA116" s="82">
        <f t="shared" si="50"/>
        <v>0</v>
      </c>
      <c r="BB116" s="28">
        <f t="shared" si="50"/>
        <v>-1</v>
      </c>
      <c r="BC116" s="33">
        <f t="shared" si="47"/>
        <v>-6.25</v>
      </c>
      <c r="BD116" s="157"/>
      <c r="BE116" s="158">
        <v>1</v>
      </c>
      <c r="BF116" s="158"/>
      <c r="BG116" s="34"/>
      <c r="BH116" s="35"/>
      <c r="BI116" s="99"/>
      <c r="BJ116" s="99"/>
      <c r="BK116" s="99"/>
      <c r="BL116" s="102"/>
      <c r="BM116" s="102"/>
      <c r="BN116" s="102"/>
      <c r="BO116" s="67"/>
      <c r="BP116" s="92"/>
    </row>
    <row r="117" spans="1:68" s="16" customFormat="1" ht="24" x14ac:dyDescent="0.55000000000000004">
      <c r="A117" s="67">
        <v>113</v>
      </c>
      <c r="B117" s="139" t="s">
        <v>340</v>
      </c>
      <c r="C117" s="68" t="s">
        <v>84</v>
      </c>
      <c r="D117" s="68" t="s">
        <v>84</v>
      </c>
      <c r="E117" s="68" t="s">
        <v>43</v>
      </c>
      <c r="F117" s="68" t="s">
        <v>177</v>
      </c>
      <c r="G117" s="69" t="s">
        <v>52</v>
      </c>
      <c r="H117" s="69">
        <v>15</v>
      </c>
      <c r="I117" s="69" t="s">
        <v>59</v>
      </c>
      <c r="J117" s="221" t="s">
        <v>38</v>
      </c>
      <c r="K117" s="140">
        <v>0</v>
      </c>
      <c r="L117" s="23">
        <f t="shared" si="25"/>
        <v>0</v>
      </c>
      <c r="M117" s="140">
        <v>9</v>
      </c>
      <c r="N117" s="23">
        <f t="shared" si="26"/>
        <v>1</v>
      </c>
      <c r="O117" s="140">
        <v>20</v>
      </c>
      <c r="P117" s="23">
        <f t="shared" si="27"/>
        <v>1</v>
      </c>
      <c r="Q117" s="140">
        <v>6</v>
      </c>
      <c r="R117" s="78">
        <f t="shared" si="28"/>
        <v>1</v>
      </c>
      <c r="S117" s="140">
        <v>12</v>
      </c>
      <c r="T117" s="78">
        <f t="shared" si="29"/>
        <v>1</v>
      </c>
      <c r="U117" s="140">
        <v>18</v>
      </c>
      <c r="V117" s="78">
        <f t="shared" si="30"/>
        <v>1</v>
      </c>
      <c r="W117" s="140">
        <v>12</v>
      </c>
      <c r="X117" s="78">
        <f t="shared" si="31"/>
        <v>1</v>
      </c>
      <c r="Y117" s="140">
        <v>18</v>
      </c>
      <c r="Z117" s="78">
        <f t="shared" si="32"/>
        <v>1</v>
      </c>
      <c r="AA117" s="140">
        <v>8</v>
      </c>
      <c r="AB117" s="78">
        <f t="shared" si="33"/>
        <v>1</v>
      </c>
      <c r="AC117" s="140">
        <v>0</v>
      </c>
      <c r="AD117" s="25">
        <f t="shared" si="34"/>
        <v>0</v>
      </c>
      <c r="AE117" s="140">
        <v>0</v>
      </c>
      <c r="AF117" s="25">
        <f t="shared" si="35"/>
        <v>0</v>
      </c>
      <c r="AG117" s="140">
        <v>0</v>
      </c>
      <c r="AH117" s="25">
        <f t="shared" si="36"/>
        <v>0</v>
      </c>
      <c r="AI117" s="26"/>
      <c r="AJ117" s="71">
        <f t="shared" si="37"/>
        <v>0</v>
      </c>
      <c r="AK117" s="26"/>
      <c r="AL117" s="71">
        <f t="shared" si="38"/>
        <v>0</v>
      </c>
      <c r="AM117" s="26"/>
      <c r="AN117" s="71">
        <f t="shared" si="39"/>
        <v>0</v>
      </c>
      <c r="AO117" s="27">
        <f t="shared" si="40"/>
        <v>103</v>
      </c>
      <c r="AP117" s="27">
        <f t="shared" si="41"/>
        <v>8</v>
      </c>
      <c r="AQ117" s="46">
        <v>1</v>
      </c>
      <c r="AR117" s="46">
        <v>0</v>
      </c>
      <c r="AS117" s="46">
        <v>5</v>
      </c>
      <c r="AT117" s="28">
        <f t="shared" si="42"/>
        <v>6</v>
      </c>
      <c r="AU117" s="80">
        <f t="shared" si="43"/>
        <v>1</v>
      </c>
      <c r="AV117" s="80">
        <f t="shared" si="44"/>
        <v>0</v>
      </c>
      <c r="AW117" s="81">
        <f t="shared" si="48"/>
        <v>8</v>
      </c>
      <c r="AX117" s="28">
        <f t="shared" si="45"/>
        <v>9</v>
      </c>
      <c r="AY117" s="82">
        <f t="shared" si="50"/>
        <v>0</v>
      </c>
      <c r="AZ117" s="82">
        <f t="shared" si="50"/>
        <v>0</v>
      </c>
      <c r="BA117" s="82">
        <f t="shared" si="50"/>
        <v>-3</v>
      </c>
      <c r="BB117" s="28">
        <f t="shared" si="50"/>
        <v>-3</v>
      </c>
      <c r="BC117" s="33">
        <f t="shared" si="47"/>
        <v>-33.333333333333329</v>
      </c>
      <c r="BD117" s="157"/>
      <c r="BE117" s="158"/>
      <c r="BF117" s="158">
        <v>1</v>
      </c>
      <c r="BG117" s="32"/>
      <c r="BH117" s="54"/>
      <c r="BI117" s="99"/>
      <c r="BJ117" s="99"/>
      <c r="BK117" s="99"/>
      <c r="BL117" s="102"/>
      <c r="BM117" s="102"/>
      <c r="BN117" s="102"/>
      <c r="BO117" s="67"/>
      <c r="BP117" s="92"/>
    </row>
    <row r="118" spans="1:68" s="16" customFormat="1" ht="24" x14ac:dyDescent="0.55000000000000004">
      <c r="A118" s="67">
        <v>114</v>
      </c>
      <c r="B118" s="139" t="s">
        <v>341</v>
      </c>
      <c r="C118" s="72" t="s">
        <v>84</v>
      </c>
      <c r="D118" s="72" t="s">
        <v>84</v>
      </c>
      <c r="E118" s="72" t="s">
        <v>43</v>
      </c>
      <c r="F118" s="68" t="s">
        <v>178</v>
      </c>
      <c r="G118" s="69" t="s">
        <v>44</v>
      </c>
      <c r="H118" s="73">
        <v>13</v>
      </c>
      <c r="I118" s="73" t="s">
        <v>59</v>
      </c>
      <c r="J118" s="221" t="s">
        <v>38</v>
      </c>
      <c r="K118" s="140">
        <v>8</v>
      </c>
      <c r="L118" s="23">
        <f t="shared" si="25"/>
        <v>1</v>
      </c>
      <c r="M118" s="140">
        <v>9</v>
      </c>
      <c r="N118" s="23">
        <f t="shared" si="26"/>
        <v>1</v>
      </c>
      <c r="O118" s="140">
        <v>6</v>
      </c>
      <c r="P118" s="23">
        <f t="shared" si="27"/>
        <v>1</v>
      </c>
      <c r="Q118" s="140">
        <v>6</v>
      </c>
      <c r="R118" s="78">
        <f t="shared" si="28"/>
        <v>1</v>
      </c>
      <c r="S118" s="140">
        <v>8</v>
      </c>
      <c r="T118" s="78">
        <f t="shared" si="29"/>
        <v>1</v>
      </c>
      <c r="U118" s="140">
        <v>6</v>
      </c>
      <c r="V118" s="78">
        <f t="shared" si="30"/>
        <v>1</v>
      </c>
      <c r="W118" s="140">
        <v>12</v>
      </c>
      <c r="X118" s="78">
        <f t="shared" si="31"/>
        <v>1</v>
      </c>
      <c r="Y118" s="140">
        <v>7</v>
      </c>
      <c r="Z118" s="78">
        <f t="shared" si="32"/>
        <v>1</v>
      </c>
      <c r="AA118" s="140">
        <v>8</v>
      </c>
      <c r="AB118" s="78">
        <f t="shared" si="33"/>
        <v>1</v>
      </c>
      <c r="AC118" s="140">
        <v>0</v>
      </c>
      <c r="AD118" s="25">
        <f t="shared" si="34"/>
        <v>0</v>
      </c>
      <c r="AE118" s="140">
        <v>0</v>
      </c>
      <c r="AF118" s="25">
        <f t="shared" si="35"/>
        <v>0</v>
      </c>
      <c r="AG118" s="140">
        <v>0</v>
      </c>
      <c r="AH118" s="25">
        <f t="shared" si="36"/>
        <v>0</v>
      </c>
      <c r="AI118" s="26"/>
      <c r="AJ118" s="71">
        <f t="shared" si="37"/>
        <v>0</v>
      </c>
      <c r="AK118" s="26"/>
      <c r="AL118" s="71">
        <f t="shared" si="38"/>
        <v>0</v>
      </c>
      <c r="AM118" s="26"/>
      <c r="AN118" s="71">
        <f t="shared" si="39"/>
        <v>0</v>
      </c>
      <c r="AO118" s="27">
        <f t="shared" si="40"/>
        <v>70</v>
      </c>
      <c r="AP118" s="27">
        <f t="shared" si="41"/>
        <v>9</v>
      </c>
      <c r="AQ118" s="46">
        <v>1</v>
      </c>
      <c r="AR118" s="46">
        <v>0</v>
      </c>
      <c r="AS118" s="46">
        <v>4</v>
      </c>
      <c r="AT118" s="28">
        <f t="shared" si="42"/>
        <v>5</v>
      </c>
      <c r="AU118" s="80">
        <f t="shared" si="43"/>
        <v>1</v>
      </c>
      <c r="AV118" s="80">
        <f t="shared" si="44"/>
        <v>0</v>
      </c>
      <c r="AW118" s="81">
        <f t="shared" si="48"/>
        <v>6</v>
      </c>
      <c r="AX118" s="28">
        <f t="shared" si="45"/>
        <v>7</v>
      </c>
      <c r="AY118" s="82">
        <f t="shared" si="50"/>
        <v>0</v>
      </c>
      <c r="AZ118" s="82">
        <f t="shared" si="50"/>
        <v>0</v>
      </c>
      <c r="BA118" s="82">
        <f t="shared" si="50"/>
        <v>-2</v>
      </c>
      <c r="BB118" s="28">
        <f t="shared" si="50"/>
        <v>-2</v>
      </c>
      <c r="BC118" s="33">
        <f t="shared" si="47"/>
        <v>-28.571428571428569</v>
      </c>
      <c r="BD118" s="157"/>
      <c r="BE118" s="158"/>
      <c r="BF118" s="158"/>
      <c r="BG118" s="34"/>
      <c r="BH118" s="35"/>
      <c r="BI118" s="99"/>
      <c r="BJ118" s="99"/>
      <c r="BK118" s="99"/>
      <c r="BL118" s="102"/>
      <c r="BM118" s="102"/>
      <c r="BN118" s="102"/>
      <c r="BO118" s="67"/>
      <c r="BP118" s="92"/>
    </row>
    <row r="119" spans="1:68" s="16" customFormat="1" ht="24" x14ac:dyDescent="0.55000000000000004">
      <c r="A119" s="67">
        <v>115</v>
      </c>
      <c r="B119" s="139" t="s">
        <v>342</v>
      </c>
      <c r="C119" s="72" t="s">
        <v>84</v>
      </c>
      <c r="D119" s="72" t="s">
        <v>84</v>
      </c>
      <c r="E119" s="72" t="s">
        <v>43</v>
      </c>
      <c r="F119" s="68" t="s">
        <v>179</v>
      </c>
      <c r="G119" s="69" t="s">
        <v>44</v>
      </c>
      <c r="H119" s="73">
        <v>12</v>
      </c>
      <c r="I119" s="73" t="s">
        <v>59</v>
      </c>
      <c r="J119" s="221" t="s">
        <v>40</v>
      </c>
      <c r="K119" s="140">
        <v>0</v>
      </c>
      <c r="L119" s="23">
        <f t="shared" si="25"/>
        <v>0</v>
      </c>
      <c r="M119" s="140">
        <v>21</v>
      </c>
      <c r="N119" s="23">
        <f t="shared" si="26"/>
        <v>1</v>
      </c>
      <c r="O119" s="140">
        <v>36</v>
      </c>
      <c r="P119" s="23">
        <f t="shared" si="27"/>
        <v>1</v>
      </c>
      <c r="Q119" s="140">
        <v>40</v>
      </c>
      <c r="R119" s="78">
        <f t="shared" si="28"/>
        <v>2</v>
      </c>
      <c r="S119" s="140">
        <v>36</v>
      </c>
      <c r="T119" s="78">
        <f t="shared" si="29"/>
        <v>1</v>
      </c>
      <c r="U119" s="140">
        <v>28</v>
      </c>
      <c r="V119" s="78">
        <f t="shared" si="30"/>
        <v>1</v>
      </c>
      <c r="W119" s="140">
        <v>46</v>
      </c>
      <c r="X119" s="78">
        <f t="shared" si="31"/>
        <v>2</v>
      </c>
      <c r="Y119" s="140">
        <v>41</v>
      </c>
      <c r="Z119" s="78">
        <f t="shared" si="32"/>
        <v>2</v>
      </c>
      <c r="AA119" s="140">
        <v>40</v>
      </c>
      <c r="AB119" s="78">
        <f t="shared" si="33"/>
        <v>2</v>
      </c>
      <c r="AC119" s="140">
        <v>0</v>
      </c>
      <c r="AD119" s="25">
        <f t="shared" si="34"/>
        <v>0</v>
      </c>
      <c r="AE119" s="140">
        <v>0</v>
      </c>
      <c r="AF119" s="25">
        <f t="shared" si="35"/>
        <v>0</v>
      </c>
      <c r="AG119" s="140">
        <v>0</v>
      </c>
      <c r="AH119" s="25">
        <f t="shared" si="36"/>
        <v>0</v>
      </c>
      <c r="AI119" s="26"/>
      <c r="AJ119" s="71">
        <f t="shared" si="37"/>
        <v>0</v>
      </c>
      <c r="AK119" s="26"/>
      <c r="AL119" s="71">
        <f t="shared" si="38"/>
        <v>0</v>
      </c>
      <c r="AM119" s="26"/>
      <c r="AN119" s="71">
        <f t="shared" si="39"/>
        <v>0</v>
      </c>
      <c r="AO119" s="27">
        <f t="shared" si="40"/>
        <v>288</v>
      </c>
      <c r="AP119" s="27">
        <f t="shared" si="41"/>
        <v>12</v>
      </c>
      <c r="AQ119" s="46">
        <v>1</v>
      </c>
      <c r="AR119" s="46">
        <v>0</v>
      </c>
      <c r="AS119" s="46">
        <v>10</v>
      </c>
      <c r="AT119" s="28">
        <f t="shared" si="42"/>
        <v>11</v>
      </c>
      <c r="AU119" s="80">
        <f t="shared" si="43"/>
        <v>1</v>
      </c>
      <c r="AV119" s="80">
        <f t="shared" si="44"/>
        <v>1</v>
      </c>
      <c r="AW119" s="81">
        <f t="shared" si="48"/>
        <v>15</v>
      </c>
      <c r="AX119" s="28">
        <f t="shared" si="45"/>
        <v>17</v>
      </c>
      <c r="AY119" s="82">
        <f t="shared" si="50"/>
        <v>0</v>
      </c>
      <c r="AZ119" s="82">
        <f t="shared" si="50"/>
        <v>-1</v>
      </c>
      <c r="BA119" s="82">
        <f t="shared" si="50"/>
        <v>-5</v>
      </c>
      <c r="BB119" s="28">
        <f t="shared" si="50"/>
        <v>-6</v>
      </c>
      <c r="BC119" s="33">
        <f t="shared" si="47"/>
        <v>-35.294117647058826</v>
      </c>
      <c r="BD119" s="157"/>
      <c r="BE119" s="158"/>
      <c r="BF119" s="158"/>
      <c r="BG119" s="34"/>
      <c r="BH119" s="35"/>
      <c r="BI119" s="99"/>
      <c r="BJ119" s="99"/>
      <c r="BK119" s="99"/>
      <c r="BL119" s="102"/>
      <c r="BM119" s="102"/>
      <c r="BN119" s="102"/>
      <c r="BO119" s="67"/>
      <c r="BP119" s="92"/>
    </row>
    <row r="120" spans="1:68" s="16" customFormat="1" ht="24" x14ac:dyDescent="0.55000000000000004">
      <c r="A120" s="67">
        <v>116</v>
      </c>
      <c r="B120" s="139" t="s">
        <v>343</v>
      </c>
      <c r="C120" s="72" t="s">
        <v>84</v>
      </c>
      <c r="D120" s="72" t="s">
        <v>84</v>
      </c>
      <c r="E120" s="72" t="s">
        <v>43</v>
      </c>
      <c r="F120" s="68" t="s">
        <v>180</v>
      </c>
      <c r="G120" s="69" t="s">
        <v>44</v>
      </c>
      <c r="H120" s="73">
        <v>15</v>
      </c>
      <c r="I120" s="73" t="s">
        <v>47</v>
      </c>
      <c r="J120" s="221" t="s">
        <v>38</v>
      </c>
      <c r="K120" s="140">
        <v>0</v>
      </c>
      <c r="L120" s="23">
        <f t="shared" si="25"/>
        <v>0</v>
      </c>
      <c r="M120" s="140">
        <v>8</v>
      </c>
      <c r="N120" s="23">
        <f t="shared" si="26"/>
        <v>1</v>
      </c>
      <c r="O120" s="140">
        <v>1</v>
      </c>
      <c r="P120" s="23">
        <f t="shared" si="27"/>
        <v>1</v>
      </c>
      <c r="Q120" s="140">
        <v>5</v>
      </c>
      <c r="R120" s="78">
        <f t="shared" si="28"/>
        <v>1</v>
      </c>
      <c r="S120" s="140">
        <v>5</v>
      </c>
      <c r="T120" s="78">
        <f t="shared" si="29"/>
        <v>1</v>
      </c>
      <c r="U120" s="140">
        <v>5</v>
      </c>
      <c r="V120" s="78">
        <f t="shared" si="30"/>
        <v>1</v>
      </c>
      <c r="W120" s="140">
        <v>10</v>
      </c>
      <c r="X120" s="78">
        <f t="shared" si="31"/>
        <v>1</v>
      </c>
      <c r="Y120" s="140">
        <v>4</v>
      </c>
      <c r="Z120" s="78">
        <f t="shared" si="32"/>
        <v>1</v>
      </c>
      <c r="AA120" s="140">
        <v>3</v>
      </c>
      <c r="AB120" s="78">
        <f t="shared" si="33"/>
        <v>1</v>
      </c>
      <c r="AC120" s="140">
        <v>0</v>
      </c>
      <c r="AD120" s="25">
        <f t="shared" si="34"/>
        <v>0</v>
      </c>
      <c r="AE120" s="140">
        <v>0</v>
      </c>
      <c r="AF120" s="25">
        <f t="shared" si="35"/>
        <v>0</v>
      </c>
      <c r="AG120" s="140">
        <v>0</v>
      </c>
      <c r="AH120" s="25">
        <f t="shared" si="36"/>
        <v>0</v>
      </c>
      <c r="AI120" s="26"/>
      <c r="AJ120" s="71">
        <f t="shared" si="37"/>
        <v>0</v>
      </c>
      <c r="AK120" s="26"/>
      <c r="AL120" s="71">
        <f t="shared" si="38"/>
        <v>0</v>
      </c>
      <c r="AM120" s="26"/>
      <c r="AN120" s="71">
        <f t="shared" si="39"/>
        <v>0</v>
      </c>
      <c r="AO120" s="27">
        <f t="shared" si="40"/>
        <v>41</v>
      </c>
      <c r="AP120" s="27">
        <f t="shared" si="41"/>
        <v>8</v>
      </c>
      <c r="AQ120" s="46">
        <v>0</v>
      </c>
      <c r="AR120" s="46">
        <v>0</v>
      </c>
      <c r="AS120" s="46">
        <v>2</v>
      </c>
      <c r="AT120" s="28">
        <f t="shared" si="42"/>
        <v>2</v>
      </c>
      <c r="AU120" s="80">
        <f t="shared" si="43"/>
        <v>1</v>
      </c>
      <c r="AV120" s="80">
        <f t="shared" si="44"/>
        <v>0</v>
      </c>
      <c r="AW120" s="81">
        <f t="shared" si="48"/>
        <v>6</v>
      </c>
      <c r="AX120" s="28">
        <f t="shared" si="45"/>
        <v>7</v>
      </c>
      <c r="AY120" s="82">
        <f t="shared" si="50"/>
        <v>-1</v>
      </c>
      <c r="AZ120" s="82">
        <f t="shared" si="50"/>
        <v>0</v>
      </c>
      <c r="BA120" s="82">
        <f t="shared" si="50"/>
        <v>-4</v>
      </c>
      <c r="BB120" s="28">
        <f t="shared" si="50"/>
        <v>-5</v>
      </c>
      <c r="BC120" s="33">
        <f t="shared" si="47"/>
        <v>-71.428571428571431</v>
      </c>
      <c r="BD120" s="157">
        <v>2</v>
      </c>
      <c r="BE120" s="158"/>
      <c r="BF120" s="158"/>
      <c r="BG120" s="34"/>
      <c r="BH120" s="35"/>
      <c r="BI120" s="99"/>
      <c r="BJ120" s="99"/>
      <c r="BK120" s="99"/>
      <c r="BL120" s="102"/>
      <c r="BM120" s="102"/>
      <c r="BN120" s="102"/>
      <c r="BO120" s="67">
        <v>5</v>
      </c>
      <c r="BP120" s="92"/>
    </row>
    <row r="121" spans="1:68" s="16" customFormat="1" ht="24" x14ac:dyDescent="0.55000000000000004">
      <c r="A121" s="67">
        <v>117</v>
      </c>
      <c r="B121" s="139" t="s">
        <v>344</v>
      </c>
      <c r="C121" s="72" t="s">
        <v>84</v>
      </c>
      <c r="D121" s="72" t="s">
        <v>84</v>
      </c>
      <c r="E121" s="72" t="s">
        <v>43</v>
      </c>
      <c r="F121" s="68" t="s">
        <v>178</v>
      </c>
      <c r="G121" s="69" t="s">
        <v>44</v>
      </c>
      <c r="H121" s="73">
        <v>13</v>
      </c>
      <c r="I121" s="73" t="s">
        <v>59</v>
      </c>
      <c r="J121" s="226" t="s">
        <v>38</v>
      </c>
      <c r="K121" s="140">
        <v>0</v>
      </c>
      <c r="L121" s="23">
        <f t="shared" si="25"/>
        <v>0</v>
      </c>
      <c r="M121" s="140">
        <v>1</v>
      </c>
      <c r="N121" s="23">
        <f t="shared" si="26"/>
        <v>1</v>
      </c>
      <c r="O121" s="140">
        <v>3</v>
      </c>
      <c r="P121" s="23">
        <f t="shared" si="27"/>
        <v>1</v>
      </c>
      <c r="Q121" s="140">
        <v>2</v>
      </c>
      <c r="R121" s="78">
        <f t="shared" si="28"/>
        <v>1</v>
      </c>
      <c r="S121" s="140">
        <v>6</v>
      </c>
      <c r="T121" s="78">
        <f t="shared" si="29"/>
        <v>1</v>
      </c>
      <c r="U121" s="140">
        <v>5</v>
      </c>
      <c r="V121" s="78">
        <f t="shared" si="30"/>
        <v>1</v>
      </c>
      <c r="W121" s="140">
        <v>4</v>
      </c>
      <c r="X121" s="78">
        <f t="shared" si="31"/>
        <v>1</v>
      </c>
      <c r="Y121" s="140">
        <v>4</v>
      </c>
      <c r="Z121" s="78">
        <f t="shared" si="32"/>
        <v>1</v>
      </c>
      <c r="AA121" s="140">
        <v>8</v>
      </c>
      <c r="AB121" s="78">
        <f t="shared" si="33"/>
        <v>1</v>
      </c>
      <c r="AC121" s="140">
        <v>0</v>
      </c>
      <c r="AD121" s="25">
        <f t="shared" si="34"/>
        <v>0</v>
      </c>
      <c r="AE121" s="140">
        <v>0</v>
      </c>
      <c r="AF121" s="25">
        <f t="shared" si="35"/>
        <v>0</v>
      </c>
      <c r="AG121" s="140">
        <v>0</v>
      </c>
      <c r="AH121" s="25">
        <f t="shared" si="36"/>
        <v>0</v>
      </c>
      <c r="AI121" s="26"/>
      <c r="AJ121" s="71">
        <f t="shared" si="37"/>
        <v>0</v>
      </c>
      <c r="AK121" s="26"/>
      <c r="AL121" s="71">
        <f t="shared" si="38"/>
        <v>0</v>
      </c>
      <c r="AM121" s="26"/>
      <c r="AN121" s="71">
        <f t="shared" si="39"/>
        <v>0</v>
      </c>
      <c r="AO121" s="27">
        <f t="shared" si="40"/>
        <v>33</v>
      </c>
      <c r="AP121" s="27">
        <f t="shared" si="41"/>
        <v>8</v>
      </c>
      <c r="AQ121" s="46">
        <v>1</v>
      </c>
      <c r="AR121" s="46">
        <v>0</v>
      </c>
      <c r="AS121" s="46">
        <v>3</v>
      </c>
      <c r="AT121" s="28">
        <f t="shared" si="42"/>
        <v>4</v>
      </c>
      <c r="AU121" s="80">
        <f t="shared" si="43"/>
        <v>0</v>
      </c>
      <c r="AV121" s="80">
        <f t="shared" si="44"/>
        <v>0</v>
      </c>
      <c r="AW121" s="81" t="str">
        <f t="shared" si="48"/>
        <v>กรอก</v>
      </c>
      <c r="AX121" s="28">
        <f t="shared" si="45"/>
        <v>0</v>
      </c>
      <c r="AY121" s="82">
        <f t="shared" si="50"/>
        <v>1</v>
      </c>
      <c r="AZ121" s="82">
        <f t="shared" si="50"/>
        <v>0</v>
      </c>
      <c r="BA121" s="82" t="e">
        <f t="shared" si="50"/>
        <v>#VALUE!</v>
      </c>
      <c r="BB121" s="28">
        <f t="shared" si="50"/>
        <v>4</v>
      </c>
      <c r="BC121" s="33" t="e">
        <f t="shared" si="47"/>
        <v>#DIV/0!</v>
      </c>
      <c r="BD121" s="157"/>
      <c r="BE121" s="158"/>
      <c r="BF121" s="158"/>
      <c r="BG121" s="34"/>
      <c r="BH121" s="35"/>
      <c r="BI121" s="99"/>
      <c r="BJ121" s="99"/>
      <c r="BK121" s="99"/>
      <c r="BL121" s="102"/>
      <c r="BM121" s="102"/>
      <c r="BN121" s="102"/>
      <c r="BO121" s="67"/>
      <c r="BP121" s="92"/>
    </row>
    <row r="122" spans="1:68" s="16" customFormat="1" ht="24" x14ac:dyDescent="0.55000000000000004">
      <c r="A122" s="67">
        <v>118</v>
      </c>
      <c r="B122" s="139" t="s">
        <v>345</v>
      </c>
      <c r="C122" s="72" t="s">
        <v>84</v>
      </c>
      <c r="D122" s="72" t="s">
        <v>84</v>
      </c>
      <c r="E122" s="72" t="s">
        <v>43</v>
      </c>
      <c r="F122" s="68" t="s">
        <v>179</v>
      </c>
      <c r="G122" s="69" t="s">
        <v>44</v>
      </c>
      <c r="H122" s="73">
        <v>12</v>
      </c>
      <c r="I122" s="73" t="s">
        <v>59</v>
      </c>
      <c r="J122" s="221" t="s">
        <v>40</v>
      </c>
      <c r="K122" s="140">
        <v>0</v>
      </c>
      <c r="L122" s="23">
        <f t="shared" si="25"/>
        <v>0</v>
      </c>
      <c r="M122" s="140">
        <v>13</v>
      </c>
      <c r="N122" s="23">
        <f t="shared" si="26"/>
        <v>1</v>
      </c>
      <c r="O122" s="140">
        <v>15</v>
      </c>
      <c r="P122" s="23">
        <f t="shared" si="27"/>
        <v>1</v>
      </c>
      <c r="Q122" s="140">
        <v>18</v>
      </c>
      <c r="R122" s="78">
        <f t="shared" si="28"/>
        <v>1</v>
      </c>
      <c r="S122" s="140">
        <v>18</v>
      </c>
      <c r="T122" s="78">
        <f t="shared" si="29"/>
        <v>1</v>
      </c>
      <c r="U122" s="140">
        <v>21</v>
      </c>
      <c r="V122" s="78">
        <f t="shared" si="30"/>
        <v>1</v>
      </c>
      <c r="W122" s="140">
        <v>12</v>
      </c>
      <c r="X122" s="78">
        <f t="shared" si="31"/>
        <v>1</v>
      </c>
      <c r="Y122" s="140">
        <v>22</v>
      </c>
      <c r="Z122" s="78">
        <f t="shared" si="32"/>
        <v>1</v>
      </c>
      <c r="AA122" s="140">
        <v>25</v>
      </c>
      <c r="AB122" s="78">
        <f t="shared" si="33"/>
        <v>1</v>
      </c>
      <c r="AC122" s="140">
        <v>16</v>
      </c>
      <c r="AD122" s="25">
        <f t="shared" si="34"/>
        <v>1</v>
      </c>
      <c r="AE122" s="140">
        <v>11</v>
      </c>
      <c r="AF122" s="25">
        <f t="shared" si="35"/>
        <v>1</v>
      </c>
      <c r="AG122" s="140">
        <v>7</v>
      </c>
      <c r="AH122" s="25">
        <f t="shared" si="36"/>
        <v>1</v>
      </c>
      <c r="AI122" s="26"/>
      <c r="AJ122" s="71">
        <f t="shared" si="37"/>
        <v>0</v>
      </c>
      <c r="AK122" s="26"/>
      <c r="AL122" s="71">
        <f t="shared" si="38"/>
        <v>0</v>
      </c>
      <c r="AM122" s="26"/>
      <c r="AN122" s="71">
        <f t="shared" si="39"/>
        <v>0</v>
      </c>
      <c r="AO122" s="27">
        <f t="shared" si="40"/>
        <v>178</v>
      </c>
      <c r="AP122" s="27">
        <f t="shared" si="41"/>
        <v>11</v>
      </c>
      <c r="AQ122" s="46">
        <v>1</v>
      </c>
      <c r="AR122" s="46">
        <v>0</v>
      </c>
      <c r="AS122" s="46">
        <v>14</v>
      </c>
      <c r="AT122" s="28">
        <f t="shared" si="42"/>
        <v>15</v>
      </c>
      <c r="AU122" s="80">
        <f t="shared" si="43"/>
        <v>1</v>
      </c>
      <c r="AV122" s="80">
        <f t="shared" si="44"/>
        <v>1</v>
      </c>
      <c r="AW122" s="81">
        <f t="shared" si="48"/>
        <v>14</v>
      </c>
      <c r="AX122" s="28">
        <f t="shared" si="45"/>
        <v>16</v>
      </c>
      <c r="AY122" s="82">
        <f t="shared" si="50"/>
        <v>0</v>
      </c>
      <c r="AZ122" s="82">
        <f t="shared" si="50"/>
        <v>-1</v>
      </c>
      <c r="BA122" s="82">
        <f t="shared" si="50"/>
        <v>0</v>
      </c>
      <c r="BB122" s="28">
        <f t="shared" si="50"/>
        <v>-1</v>
      </c>
      <c r="BC122" s="33">
        <f t="shared" si="47"/>
        <v>-6.25</v>
      </c>
      <c r="BD122" s="157"/>
      <c r="BE122" s="158"/>
      <c r="BF122" s="158"/>
      <c r="BG122" s="34"/>
      <c r="BH122" s="35"/>
      <c r="BI122" s="99"/>
      <c r="BJ122" s="99"/>
      <c r="BK122" s="99"/>
      <c r="BL122" s="102"/>
      <c r="BM122" s="102"/>
      <c r="BN122" s="102"/>
      <c r="BO122" s="67"/>
      <c r="BP122" s="92"/>
    </row>
    <row r="123" spans="1:68" s="16" customFormat="1" ht="24" x14ac:dyDescent="0.55000000000000004">
      <c r="A123" s="67">
        <v>119</v>
      </c>
      <c r="B123" s="139" t="s">
        <v>346</v>
      </c>
      <c r="C123" s="72" t="s">
        <v>84</v>
      </c>
      <c r="D123" s="72" t="s">
        <v>84</v>
      </c>
      <c r="E123" s="72" t="s">
        <v>43</v>
      </c>
      <c r="F123" s="68" t="s">
        <v>180</v>
      </c>
      <c r="G123" s="69" t="s">
        <v>44</v>
      </c>
      <c r="H123" s="73">
        <v>15</v>
      </c>
      <c r="I123" s="73" t="s">
        <v>47</v>
      </c>
      <c r="J123" s="221" t="s">
        <v>38</v>
      </c>
      <c r="K123" s="140">
        <v>0</v>
      </c>
      <c r="L123" s="23">
        <f t="shared" si="25"/>
        <v>0</v>
      </c>
      <c r="M123" s="140">
        <v>3</v>
      </c>
      <c r="N123" s="23">
        <f t="shared" si="26"/>
        <v>1</v>
      </c>
      <c r="O123" s="140">
        <v>5</v>
      </c>
      <c r="P123" s="23">
        <f t="shared" si="27"/>
        <v>1</v>
      </c>
      <c r="Q123" s="140">
        <v>6</v>
      </c>
      <c r="R123" s="78">
        <f t="shared" si="28"/>
        <v>1</v>
      </c>
      <c r="S123" s="140">
        <v>3</v>
      </c>
      <c r="T123" s="78">
        <f t="shared" si="29"/>
        <v>1</v>
      </c>
      <c r="U123" s="140">
        <v>5</v>
      </c>
      <c r="V123" s="78">
        <f t="shared" si="30"/>
        <v>1</v>
      </c>
      <c r="W123" s="140">
        <v>8</v>
      </c>
      <c r="X123" s="78">
        <f t="shared" si="31"/>
        <v>1</v>
      </c>
      <c r="Y123" s="140">
        <v>11</v>
      </c>
      <c r="Z123" s="78">
        <f t="shared" si="32"/>
        <v>1</v>
      </c>
      <c r="AA123" s="140">
        <v>10</v>
      </c>
      <c r="AB123" s="78">
        <f t="shared" si="33"/>
        <v>1</v>
      </c>
      <c r="AC123" s="140">
        <v>0</v>
      </c>
      <c r="AD123" s="25">
        <f t="shared" si="34"/>
        <v>0</v>
      </c>
      <c r="AE123" s="140">
        <v>0</v>
      </c>
      <c r="AF123" s="25">
        <f t="shared" si="35"/>
        <v>0</v>
      </c>
      <c r="AG123" s="140">
        <v>0</v>
      </c>
      <c r="AH123" s="25">
        <f t="shared" si="36"/>
        <v>0</v>
      </c>
      <c r="AI123" s="26"/>
      <c r="AJ123" s="71">
        <f t="shared" si="37"/>
        <v>0</v>
      </c>
      <c r="AK123" s="26"/>
      <c r="AL123" s="71">
        <f t="shared" si="38"/>
        <v>0</v>
      </c>
      <c r="AM123" s="26"/>
      <c r="AN123" s="71">
        <f t="shared" si="39"/>
        <v>0</v>
      </c>
      <c r="AO123" s="27">
        <f t="shared" si="40"/>
        <v>51</v>
      </c>
      <c r="AP123" s="27">
        <f t="shared" si="41"/>
        <v>8</v>
      </c>
      <c r="AQ123" s="46">
        <v>1</v>
      </c>
      <c r="AR123" s="46">
        <v>0</v>
      </c>
      <c r="AS123" s="46">
        <v>3</v>
      </c>
      <c r="AT123" s="28">
        <f t="shared" si="42"/>
        <v>4</v>
      </c>
      <c r="AU123" s="80">
        <f t="shared" si="43"/>
        <v>1</v>
      </c>
      <c r="AV123" s="80">
        <f t="shared" si="44"/>
        <v>0</v>
      </c>
      <c r="AW123" s="81">
        <f t="shared" si="48"/>
        <v>6</v>
      </c>
      <c r="AX123" s="28">
        <f t="shared" si="45"/>
        <v>7</v>
      </c>
      <c r="AY123" s="82">
        <f t="shared" si="50"/>
        <v>0</v>
      </c>
      <c r="AZ123" s="82">
        <f t="shared" si="50"/>
        <v>0</v>
      </c>
      <c r="BA123" s="82">
        <f t="shared" si="50"/>
        <v>-3</v>
      </c>
      <c r="BB123" s="28">
        <f t="shared" si="50"/>
        <v>-3</v>
      </c>
      <c r="BC123" s="33">
        <f t="shared" si="47"/>
        <v>-42.857142857142854</v>
      </c>
      <c r="BD123" s="157">
        <v>2</v>
      </c>
      <c r="BE123" s="158"/>
      <c r="BF123" s="158"/>
      <c r="BG123" s="34"/>
      <c r="BH123" s="35"/>
      <c r="BI123" s="99"/>
      <c r="BJ123" s="99"/>
      <c r="BK123" s="99"/>
      <c r="BL123" s="102"/>
      <c r="BM123" s="102"/>
      <c r="BN123" s="102"/>
      <c r="BO123" s="67">
        <v>5</v>
      </c>
      <c r="BP123" s="92"/>
    </row>
    <row r="124" spans="1:68" s="16" customFormat="1" ht="24" x14ac:dyDescent="0.55000000000000004">
      <c r="A124" s="67">
        <v>120</v>
      </c>
      <c r="B124" s="139" t="s">
        <v>347</v>
      </c>
      <c r="C124" s="68" t="s">
        <v>92</v>
      </c>
      <c r="D124" s="68" t="s">
        <v>84</v>
      </c>
      <c r="E124" s="68" t="s">
        <v>43</v>
      </c>
      <c r="F124" s="68" t="s">
        <v>181</v>
      </c>
      <c r="G124" s="69" t="s">
        <v>52</v>
      </c>
      <c r="H124" s="69">
        <v>14</v>
      </c>
      <c r="I124" s="73" t="s">
        <v>47</v>
      </c>
      <c r="J124" s="221" t="s">
        <v>360</v>
      </c>
      <c r="K124" s="140">
        <v>0</v>
      </c>
      <c r="L124" s="23">
        <f t="shared" si="25"/>
        <v>0</v>
      </c>
      <c r="M124" s="140">
        <v>31</v>
      </c>
      <c r="N124" s="23">
        <f t="shared" si="26"/>
        <v>1</v>
      </c>
      <c r="O124" s="140">
        <v>22</v>
      </c>
      <c r="P124" s="23">
        <f t="shared" si="27"/>
        <v>1</v>
      </c>
      <c r="Q124" s="140">
        <v>21</v>
      </c>
      <c r="R124" s="78">
        <f t="shared" si="28"/>
        <v>1</v>
      </c>
      <c r="S124" s="140">
        <v>26</v>
      </c>
      <c r="T124" s="78">
        <f t="shared" si="29"/>
        <v>1</v>
      </c>
      <c r="U124" s="140">
        <v>29</v>
      </c>
      <c r="V124" s="78">
        <f t="shared" si="30"/>
        <v>1</v>
      </c>
      <c r="W124" s="140">
        <v>23</v>
      </c>
      <c r="X124" s="78">
        <f t="shared" si="31"/>
        <v>1</v>
      </c>
      <c r="Y124" s="140">
        <v>30</v>
      </c>
      <c r="Z124" s="78">
        <f t="shared" si="32"/>
        <v>1</v>
      </c>
      <c r="AA124" s="140">
        <v>16</v>
      </c>
      <c r="AB124" s="78">
        <f t="shared" si="33"/>
        <v>1</v>
      </c>
      <c r="AC124" s="140">
        <v>23</v>
      </c>
      <c r="AD124" s="25">
        <f t="shared" si="34"/>
        <v>1</v>
      </c>
      <c r="AE124" s="140">
        <v>14</v>
      </c>
      <c r="AF124" s="25">
        <f t="shared" si="35"/>
        <v>1</v>
      </c>
      <c r="AG124" s="140">
        <v>16</v>
      </c>
      <c r="AH124" s="25">
        <f t="shared" si="36"/>
        <v>1</v>
      </c>
      <c r="AI124" s="26"/>
      <c r="AJ124" s="71">
        <f t="shared" si="37"/>
        <v>0</v>
      </c>
      <c r="AK124" s="26"/>
      <c r="AL124" s="71">
        <f t="shared" si="38"/>
        <v>0</v>
      </c>
      <c r="AM124" s="26"/>
      <c r="AN124" s="71">
        <f t="shared" si="39"/>
        <v>0</v>
      </c>
      <c r="AO124" s="27">
        <f t="shared" si="40"/>
        <v>251</v>
      </c>
      <c r="AP124" s="27">
        <f t="shared" si="41"/>
        <v>11</v>
      </c>
      <c r="AQ124" s="143">
        <v>1</v>
      </c>
      <c r="AR124" s="143">
        <v>0</v>
      </c>
      <c r="AS124" s="143">
        <v>14</v>
      </c>
      <c r="AT124" s="28">
        <f t="shared" si="42"/>
        <v>15</v>
      </c>
      <c r="AU124" s="80">
        <f t="shared" si="43"/>
        <v>1</v>
      </c>
      <c r="AV124" s="80">
        <f t="shared" si="44"/>
        <v>1</v>
      </c>
      <c r="AW124" s="81">
        <f t="shared" si="48"/>
        <v>14</v>
      </c>
      <c r="AX124" s="28">
        <f t="shared" si="45"/>
        <v>16</v>
      </c>
      <c r="AY124" s="82">
        <f t="shared" si="50"/>
        <v>0</v>
      </c>
      <c r="AZ124" s="82">
        <f t="shared" si="50"/>
        <v>-1</v>
      </c>
      <c r="BA124" s="82">
        <f t="shared" si="50"/>
        <v>0</v>
      </c>
      <c r="BB124" s="28">
        <f t="shared" si="50"/>
        <v>-1</v>
      </c>
      <c r="BC124" s="33">
        <f t="shared" si="47"/>
        <v>-6.25</v>
      </c>
      <c r="BD124" s="157"/>
      <c r="BE124" s="158"/>
      <c r="BF124" s="158"/>
      <c r="BG124" s="17"/>
      <c r="BH124" s="22"/>
      <c r="BI124" s="99"/>
      <c r="BJ124" s="99"/>
      <c r="BK124" s="99"/>
      <c r="BL124" s="102"/>
      <c r="BM124" s="102"/>
      <c r="BN124" s="102"/>
      <c r="BO124" s="67">
        <v>2</v>
      </c>
      <c r="BP124" s="92"/>
    </row>
    <row r="125" spans="1:68" s="16" customFormat="1" ht="24" x14ac:dyDescent="0.55000000000000004">
      <c r="A125" s="67">
        <v>121</v>
      </c>
      <c r="B125" s="139" t="s">
        <v>348</v>
      </c>
      <c r="C125" s="72" t="s">
        <v>92</v>
      </c>
      <c r="D125" s="72" t="s">
        <v>84</v>
      </c>
      <c r="E125" s="72" t="s">
        <v>43</v>
      </c>
      <c r="F125" s="68" t="s">
        <v>182</v>
      </c>
      <c r="G125" s="69" t="s">
        <v>44</v>
      </c>
      <c r="H125" s="73">
        <v>12</v>
      </c>
      <c r="I125" s="73" t="s">
        <v>47</v>
      </c>
      <c r="J125" s="221" t="s">
        <v>360</v>
      </c>
      <c r="K125" s="140">
        <v>0</v>
      </c>
      <c r="L125" s="23">
        <f t="shared" si="25"/>
        <v>0</v>
      </c>
      <c r="M125" s="140">
        <v>18</v>
      </c>
      <c r="N125" s="23">
        <f t="shared" si="26"/>
        <v>1</v>
      </c>
      <c r="O125" s="140">
        <v>16</v>
      </c>
      <c r="P125" s="23">
        <f t="shared" si="27"/>
        <v>1</v>
      </c>
      <c r="Q125" s="140">
        <v>20</v>
      </c>
      <c r="R125" s="78">
        <f t="shared" si="28"/>
        <v>1</v>
      </c>
      <c r="S125" s="140">
        <v>20</v>
      </c>
      <c r="T125" s="78">
        <f t="shared" si="29"/>
        <v>1</v>
      </c>
      <c r="U125" s="140">
        <v>25</v>
      </c>
      <c r="V125" s="78">
        <f t="shared" si="30"/>
        <v>1</v>
      </c>
      <c r="W125" s="140">
        <v>22</v>
      </c>
      <c r="X125" s="78">
        <f t="shared" si="31"/>
        <v>1</v>
      </c>
      <c r="Y125" s="140">
        <v>22</v>
      </c>
      <c r="Z125" s="78">
        <f t="shared" si="32"/>
        <v>1</v>
      </c>
      <c r="AA125" s="140">
        <v>16</v>
      </c>
      <c r="AB125" s="78">
        <f t="shared" si="33"/>
        <v>1</v>
      </c>
      <c r="AC125" s="140">
        <v>10</v>
      </c>
      <c r="AD125" s="25">
        <f t="shared" si="34"/>
        <v>1</v>
      </c>
      <c r="AE125" s="140">
        <v>13</v>
      </c>
      <c r="AF125" s="25">
        <f t="shared" si="35"/>
        <v>1</v>
      </c>
      <c r="AG125" s="140">
        <v>19</v>
      </c>
      <c r="AH125" s="25">
        <f t="shared" si="36"/>
        <v>1</v>
      </c>
      <c r="AI125" s="26"/>
      <c r="AJ125" s="71">
        <f t="shared" si="37"/>
        <v>0</v>
      </c>
      <c r="AK125" s="26"/>
      <c r="AL125" s="71">
        <f t="shared" si="38"/>
        <v>0</v>
      </c>
      <c r="AM125" s="26"/>
      <c r="AN125" s="71">
        <f t="shared" si="39"/>
        <v>0</v>
      </c>
      <c r="AO125" s="27">
        <f t="shared" si="40"/>
        <v>201</v>
      </c>
      <c r="AP125" s="27">
        <f t="shared" si="41"/>
        <v>11</v>
      </c>
      <c r="AQ125" s="46">
        <v>1</v>
      </c>
      <c r="AR125" s="46">
        <v>0</v>
      </c>
      <c r="AS125" s="46">
        <v>14</v>
      </c>
      <c r="AT125" s="28">
        <f t="shared" si="42"/>
        <v>15</v>
      </c>
      <c r="AU125" s="80">
        <f t="shared" si="43"/>
        <v>1</v>
      </c>
      <c r="AV125" s="80">
        <f t="shared" si="44"/>
        <v>1</v>
      </c>
      <c r="AW125" s="81">
        <f t="shared" si="48"/>
        <v>14</v>
      </c>
      <c r="AX125" s="28">
        <f t="shared" si="45"/>
        <v>16</v>
      </c>
      <c r="AY125" s="82">
        <f t="shared" si="50"/>
        <v>0</v>
      </c>
      <c r="AZ125" s="82">
        <f t="shared" si="50"/>
        <v>-1</v>
      </c>
      <c r="BA125" s="82">
        <f t="shared" si="50"/>
        <v>0</v>
      </c>
      <c r="BB125" s="28">
        <f t="shared" si="50"/>
        <v>-1</v>
      </c>
      <c r="BC125" s="33">
        <f t="shared" si="47"/>
        <v>-6.25</v>
      </c>
      <c r="BD125" s="157"/>
      <c r="BE125" s="158"/>
      <c r="BF125" s="158"/>
      <c r="BG125" s="34"/>
      <c r="BH125" s="35"/>
      <c r="BI125" s="99"/>
      <c r="BJ125" s="99"/>
      <c r="BK125" s="99"/>
      <c r="BL125" s="102"/>
      <c r="BM125" s="102"/>
      <c r="BN125" s="102"/>
      <c r="BO125" s="67"/>
      <c r="BP125" s="92"/>
    </row>
    <row r="126" spans="1:68" s="16" customFormat="1" ht="24" x14ac:dyDescent="0.55000000000000004">
      <c r="A126" s="67">
        <v>122</v>
      </c>
      <c r="B126" s="139" t="s">
        <v>349</v>
      </c>
      <c r="C126" s="72" t="s">
        <v>93</v>
      </c>
      <c r="D126" s="72" t="s">
        <v>84</v>
      </c>
      <c r="E126" s="72" t="s">
        <v>43</v>
      </c>
      <c r="F126" s="68" t="s">
        <v>183</v>
      </c>
      <c r="G126" s="69" t="s">
        <v>44</v>
      </c>
      <c r="H126" s="73">
        <v>26</v>
      </c>
      <c r="I126" s="73" t="s">
        <v>47</v>
      </c>
      <c r="J126" s="221" t="s">
        <v>40</v>
      </c>
      <c r="K126" s="140">
        <v>0</v>
      </c>
      <c r="L126" s="23">
        <f t="shared" si="25"/>
        <v>0</v>
      </c>
      <c r="M126" s="140">
        <v>8</v>
      </c>
      <c r="N126" s="23">
        <f t="shared" si="26"/>
        <v>1</v>
      </c>
      <c r="O126" s="140">
        <v>13</v>
      </c>
      <c r="P126" s="23">
        <f t="shared" si="27"/>
        <v>1</v>
      </c>
      <c r="Q126" s="140">
        <v>15</v>
      </c>
      <c r="R126" s="78">
        <f t="shared" si="28"/>
        <v>1</v>
      </c>
      <c r="S126" s="140">
        <v>10</v>
      </c>
      <c r="T126" s="78">
        <f t="shared" si="29"/>
        <v>1</v>
      </c>
      <c r="U126" s="140">
        <v>7</v>
      </c>
      <c r="V126" s="78">
        <f t="shared" si="30"/>
        <v>1</v>
      </c>
      <c r="W126" s="140">
        <v>12</v>
      </c>
      <c r="X126" s="78">
        <f t="shared" si="31"/>
        <v>1</v>
      </c>
      <c r="Y126" s="140">
        <v>13</v>
      </c>
      <c r="Z126" s="78">
        <f t="shared" si="32"/>
        <v>1</v>
      </c>
      <c r="AA126" s="140">
        <v>13</v>
      </c>
      <c r="AB126" s="78">
        <f t="shared" si="33"/>
        <v>1</v>
      </c>
      <c r="AC126" s="140">
        <v>0</v>
      </c>
      <c r="AD126" s="25">
        <f t="shared" si="34"/>
        <v>0</v>
      </c>
      <c r="AE126" s="140">
        <v>0</v>
      </c>
      <c r="AF126" s="25">
        <f t="shared" si="35"/>
        <v>0</v>
      </c>
      <c r="AG126" s="140">
        <v>0</v>
      </c>
      <c r="AH126" s="25">
        <f t="shared" si="36"/>
        <v>0</v>
      </c>
      <c r="AI126" s="26"/>
      <c r="AJ126" s="71">
        <f t="shared" si="37"/>
        <v>0</v>
      </c>
      <c r="AK126" s="26"/>
      <c r="AL126" s="71">
        <f t="shared" si="38"/>
        <v>0</v>
      </c>
      <c r="AM126" s="26"/>
      <c r="AN126" s="71">
        <f t="shared" si="39"/>
        <v>0</v>
      </c>
      <c r="AO126" s="27">
        <f t="shared" si="40"/>
        <v>91</v>
      </c>
      <c r="AP126" s="27">
        <f t="shared" si="41"/>
        <v>8</v>
      </c>
      <c r="AQ126" s="46">
        <v>1</v>
      </c>
      <c r="AR126" s="46">
        <v>0</v>
      </c>
      <c r="AS126" s="46">
        <v>5</v>
      </c>
      <c r="AT126" s="28">
        <f t="shared" si="42"/>
        <v>6</v>
      </c>
      <c r="AU126" s="80">
        <f t="shared" si="43"/>
        <v>1</v>
      </c>
      <c r="AV126" s="80">
        <f t="shared" si="44"/>
        <v>0</v>
      </c>
      <c r="AW126" s="81">
        <f t="shared" si="48"/>
        <v>8</v>
      </c>
      <c r="AX126" s="28">
        <f t="shared" si="45"/>
        <v>9</v>
      </c>
      <c r="AY126" s="82">
        <f t="shared" si="50"/>
        <v>0</v>
      </c>
      <c r="AZ126" s="82">
        <f t="shared" si="50"/>
        <v>0</v>
      </c>
      <c r="BA126" s="82">
        <f t="shared" si="50"/>
        <v>-3</v>
      </c>
      <c r="BB126" s="28">
        <f t="shared" si="50"/>
        <v>-3</v>
      </c>
      <c r="BC126" s="33">
        <f t="shared" si="47"/>
        <v>-33.333333333333329</v>
      </c>
      <c r="BD126" s="157">
        <v>1</v>
      </c>
      <c r="BE126" s="158"/>
      <c r="BF126" s="158"/>
      <c r="BG126" s="17"/>
      <c r="BH126" s="22"/>
      <c r="BI126" s="99"/>
      <c r="BJ126" s="99"/>
      <c r="BK126" s="99"/>
      <c r="BL126" s="102"/>
      <c r="BM126" s="102"/>
      <c r="BN126" s="102"/>
      <c r="BO126" s="67"/>
      <c r="BP126" s="92"/>
    </row>
    <row r="127" spans="1:68" s="16" customFormat="1" ht="24" x14ac:dyDescent="0.55000000000000004">
      <c r="A127" s="67">
        <v>123</v>
      </c>
      <c r="B127" s="139" t="s">
        <v>350</v>
      </c>
      <c r="C127" s="68" t="s">
        <v>93</v>
      </c>
      <c r="D127" s="68" t="s">
        <v>84</v>
      </c>
      <c r="E127" s="68" t="s">
        <v>43</v>
      </c>
      <c r="F127" s="68" t="s">
        <v>184</v>
      </c>
      <c r="G127" s="69" t="s">
        <v>44</v>
      </c>
      <c r="H127" s="69">
        <v>25</v>
      </c>
      <c r="I127" s="73" t="s">
        <v>47</v>
      </c>
      <c r="J127" s="221" t="s">
        <v>38</v>
      </c>
      <c r="K127" s="140">
        <v>0</v>
      </c>
      <c r="L127" s="23">
        <f t="shared" si="25"/>
        <v>0</v>
      </c>
      <c r="M127" s="140">
        <v>2</v>
      </c>
      <c r="N127" s="23">
        <f t="shared" si="26"/>
        <v>1</v>
      </c>
      <c r="O127" s="140">
        <v>7</v>
      </c>
      <c r="P127" s="23">
        <f t="shared" si="27"/>
        <v>1</v>
      </c>
      <c r="Q127" s="140">
        <v>2</v>
      </c>
      <c r="R127" s="78">
        <f t="shared" si="28"/>
        <v>1</v>
      </c>
      <c r="S127" s="140">
        <v>8</v>
      </c>
      <c r="T127" s="78">
        <f t="shared" si="29"/>
        <v>1</v>
      </c>
      <c r="U127" s="140">
        <v>5</v>
      </c>
      <c r="V127" s="78">
        <f t="shared" si="30"/>
        <v>1</v>
      </c>
      <c r="W127" s="140">
        <v>3</v>
      </c>
      <c r="X127" s="78">
        <f t="shared" si="31"/>
        <v>1</v>
      </c>
      <c r="Y127" s="140">
        <v>9</v>
      </c>
      <c r="Z127" s="78">
        <f t="shared" si="32"/>
        <v>1</v>
      </c>
      <c r="AA127" s="140">
        <v>6</v>
      </c>
      <c r="AB127" s="78">
        <f t="shared" si="33"/>
        <v>1</v>
      </c>
      <c r="AC127" s="140">
        <v>0</v>
      </c>
      <c r="AD127" s="25">
        <f t="shared" si="34"/>
        <v>0</v>
      </c>
      <c r="AE127" s="140">
        <v>0</v>
      </c>
      <c r="AF127" s="25">
        <f t="shared" si="35"/>
        <v>0</v>
      </c>
      <c r="AG127" s="140">
        <v>0</v>
      </c>
      <c r="AH127" s="25">
        <f t="shared" si="36"/>
        <v>0</v>
      </c>
      <c r="AI127" s="26"/>
      <c r="AJ127" s="71">
        <f t="shared" si="37"/>
        <v>0</v>
      </c>
      <c r="AK127" s="26"/>
      <c r="AL127" s="71">
        <f t="shared" si="38"/>
        <v>0</v>
      </c>
      <c r="AM127" s="26"/>
      <c r="AN127" s="71">
        <f t="shared" si="39"/>
        <v>0</v>
      </c>
      <c r="AO127" s="27">
        <f t="shared" si="40"/>
        <v>42</v>
      </c>
      <c r="AP127" s="27">
        <f t="shared" si="41"/>
        <v>8</v>
      </c>
      <c r="AQ127" s="46">
        <v>1</v>
      </c>
      <c r="AR127" s="46">
        <v>0</v>
      </c>
      <c r="AS127" s="46">
        <v>3</v>
      </c>
      <c r="AT127" s="28">
        <f t="shared" si="42"/>
        <v>4</v>
      </c>
      <c r="AU127" s="80">
        <f t="shared" si="43"/>
        <v>1</v>
      </c>
      <c r="AV127" s="80">
        <f t="shared" si="44"/>
        <v>0</v>
      </c>
      <c r="AW127" s="81">
        <f>IF(AO127&lt;1,0,IF(AND((K127+M127+O127+Q127+S127+U127+W127+Y127+AA127)&lt;=40,(K127+M127+O127+Q127+S127+U127+W127+Y127+AA127)&gt;0,(AO127)&lt;120),"กรอก",ROUND((IF(AO127&lt;120,((IF((K127+M127+O127+Q127+S127+U127+W127+Y127+AA127)=0,0,(IF((K127+M127+O127+Q127+S127+U127+W127+Y127+AA127)&lt;=80,6,8))))+((((AD127+AF127+AH127)*30)/20)+(((AJ127+AL127+AN127)*35)/20))),(((L127+N127+P127)*20)/20)+(((R127+T127+V127+X127+Z127+AB127)*25)/20)+(((AD127+AF127+AH127)*30)/20)+(((AJ127+AL127+AN127)*35)/20))),0)))</f>
        <v>6</v>
      </c>
      <c r="AX127" s="28">
        <f t="shared" si="45"/>
        <v>7</v>
      </c>
      <c r="AY127" s="82">
        <f t="shared" si="50"/>
        <v>0</v>
      </c>
      <c r="AZ127" s="82">
        <f t="shared" si="50"/>
        <v>0</v>
      </c>
      <c r="BA127" s="82">
        <f t="shared" si="50"/>
        <v>-3</v>
      </c>
      <c r="BB127" s="28">
        <f t="shared" si="50"/>
        <v>-3</v>
      </c>
      <c r="BC127" s="33">
        <f t="shared" si="47"/>
        <v>-42.857142857142854</v>
      </c>
      <c r="BD127" s="157"/>
      <c r="BE127" s="158"/>
      <c r="BF127" s="158"/>
      <c r="BG127" s="34"/>
      <c r="BH127" s="35"/>
      <c r="BI127" s="99"/>
      <c r="BJ127" s="99"/>
      <c r="BK127" s="99"/>
      <c r="BL127" s="102"/>
      <c r="BM127" s="102"/>
      <c r="BN127" s="102"/>
      <c r="BO127" s="67"/>
      <c r="BP127" s="92"/>
    </row>
    <row r="128" spans="1:68" s="16" customFormat="1" ht="24" hidden="1" customHeight="1" x14ac:dyDescent="0.55000000000000004">
      <c r="A128" s="67">
        <v>124</v>
      </c>
      <c r="B128" s="124" t="s">
        <v>49</v>
      </c>
      <c r="C128" s="115" t="s">
        <v>48</v>
      </c>
      <c r="D128" s="115" t="s">
        <v>42</v>
      </c>
      <c r="E128" s="115" t="s">
        <v>43</v>
      </c>
      <c r="F128" s="75" t="s">
        <v>100</v>
      </c>
      <c r="G128" s="76" t="s">
        <v>44</v>
      </c>
      <c r="H128" s="116">
        <v>20</v>
      </c>
      <c r="I128" s="76" t="s">
        <v>47</v>
      </c>
      <c r="J128" s="218"/>
      <c r="K128" s="77"/>
      <c r="L128" s="38">
        <f t="shared" si="25"/>
        <v>0</v>
      </c>
      <c r="M128" s="77"/>
      <c r="N128" s="38">
        <f t="shared" si="26"/>
        <v>0</v>
      </c>
      <c r="O128" s="77"/>
      <c r="P128" s="38">
        <f t="shared" si="27"/>
        <v>0</v>
      </c>
      <c r="Q128" s="77"/>
      <c r="R128" s="79">
        <f t="shared" si="28"/>
        <v>0</v>
      </c>
      <c r="S128" s="77"/>
      <c r="T128" s="79">
        <f t="shared" si="29"/>
        <v>0</v>
      </c>
      <c r="U128" s="77"/>
      <c r="V128" s="79">
        <f t="shared" si="30"/>
        <v>0</v>
      </c>
      <c r="W128" s="77"/>
      <c r="X128" s="79">
        <f t="shared" si="31"/>
        <v>0</v>
      </c>
      <c r="Y128" s="77"/>
      <c r="Z128" s="79">
        <f t="shared" si="32"/>
        <v>0</v>
      </c>
      <c r="AA128" s="77"/>
      <c r="AB128" s="79">
        <f t="shared" si="33"/>
        <v>0</v>
      </c>
      <c r="AC128" s="77"/>
      <c r="AD128" s="39">
        <f t="shared" si="34"/>
        <v>0</v>
      </c>
      <c r="AE128" s="77"/>
      <c r="AF128" s="39">
        <f t="shared" si="35"/>
        <v>0</v>
      </c>
      <c r="AG128" s="77"/>
      <c r="AH128" s="39">
        <f t="shared" si="36"/>
        <v>0</v>
      </c>
      <c r="AI128" s="40"/>
      <c r="AJ128" s="117">
        <f t="shared" si="37"/>
        <v>0</v>
      </c>
      <c r="AK128" s="40"/>
      <c r="AL128" s="117">
        <f t="shared" si="38"/>
        <v>0</v>
      </c>
      <c r="AM128" s="40"/>
      <c r="AN128" s="117">
        <f t="shared" si="39"/>
        <v>0</v>
      </c>
      <c r="AO128" s="41">
        <f t="shared" si="40"/>
        <v>0</v>
      </c>
      <c r="AP128" s="41">
        <f t="shared" si="41"/>
        <v>0</v>
      </c>
      <c r="AQ128" s="67">
        <v>1</v>
      </c>
      <c r="AR128" s="67"/>
      <c r="AS128" s="67">
        <v>1</v>
      </c>
      <c r="AT128" s="28">
        <f t="shared" si="42"/>
        <v>2</v>
      </c>
      <c r="AU128" s="80">
        <f t="shared" si="43"/>
        <v>0</v>
      </c>
      <c r="AV128" s="80">
        <f t="shared" si="44"/>
        <v>0</v>
      </c>
      <c r="AW128" s="81">
        <f>IF(AO128&lt;1,0,IF(AND((K128+M128+O128+Q128+S128+U128+W128+Y128+AA128)&lt;=40,(K128+M128+O128+Q128+S128+U128+W128+Y128+AA128)&gt;0,(AO128)&lt;120),"กรอก",ROUND((IF(AO128&lt;120,((IF((K128+M128+O128+Q128+S128+U128+W128+Y128+AA128)=0,0,(IF((K128+M128+O128+Q128+S128+U128+W128+Y128+AA128)&lt;=80,6,8))))+((((AD128+AF128+AH128)*30)/20)+(((AJ128+AL128+AN128)*35)/20))),(((L128+N128+P128)*20)/20)+(((R128+T128+V128+X128+Z128+AB128)*25)/20)+(((AD128+AF128+AH128)*30)/20)+(((AJ128+AL128+AN128)*35)/20))),0)))</f>
        <v>0</v>
      </c>
      <c r="AX128" s="28">
        <f t="shared" si="45"/>
        <v>0</v>
      </c>
      <c r="AY128" s="82">
        <f t="shared" si="50"/>
        <v>1</v>
      </c>
      <c r="AZ128" s="82">
        <f t="shared" si="50"/>
        <v>0</v>
      </c>
      <c r="BA128" s="82">
        <f t="shared" si="50"/>
        <v>1</v>
      </c>
      <c r="BB128" s="28">
        <f t="shared" si="50"/>
        <v>2</v>
      </c>
      <c r="BC128" s="33" t="e">
        <f t="shared" si="47"/>
        <v>#DIV/0!</v>
      </c>
      <c r="BD128" s="33"/>
      <c r="BE128" s="33"/>
      <c r="BF128" s="33"/>
      <c r="BG128" s="17"/>
      <c r="BH128" s="22"/>
      <c r="BI128" s="99"/>
      <c r="BJ128" s="99"/>
      <c r="BK128" s="99">
        <v>1</v>
      </c>
      <c r="BL128" s="102">
        <v>1</v>
      </c>
      <c r="BM128" s="102"/>
      <c r="BN128" s="102"/>
      <c r="BO128" s="67"/>
      <c r="BP128" s="92"/>
    </row>
    <row r="129" spans="1:60" ht="23.25" x14ac:dyDescent="0.5">
      <c r="A129" s="67">
        <v>111</v>
      </c>
      <c r="B129" s="145" t="s">
        <v>352</v>
      </c>
      <c r="C129" s="57"/>
      <c r="D129" s="57"/>
      <c r="E129" s="57"/>
      <c r="F129" s="57"/>
      <c r="G129" s="57"/>
      <c r="H129" s="57"/>
      <c r="I129" s="57"/>
      <c r="J129" s="218"/>
      <c r="K129" s="57"/>
      <c r="L129" s="57"/>
      <c r="M129" s="57"/>
      <c r="N129" s="57"/>
      <c r="O129" s="57"/>
      <c r="P129" s="57"/>
      <c r="Q129" s="127"/>
      <c r="R129"/>
      <c r="S129"/>
      <c r="T129"/>
      <c r="U129"/>
      <c r="V129"/>
      <c r="W129"/>
      <c r="X129" s="57"/>
      <c r="Y129" s="57"/>
      <c r="Z129" s="57"/>
      <c r="AA129" s="57"/>
      <c r="AB129" s="57"/>
      <c r="AC129" s="57"/>
      <c r="AD129" s="57"/>
      <c r="AE129" s="57"/>
      <c r="AF129" s="57"/>
      <c r="AG129" s="57"/>
      <c r="AH129" s="57"/>
      <c r="AI129" s="57"/>
      <c r="AJ129" s="57"/>
      <c r="AK129" s="57"/>
      <c r="AL129" s="57"/>
      <c r="AM129" s="57"/>
      <c r="AN129" s="57"/>
      <c r="AP129" s="57"/>
      <c r="AQ129" s="57"/>
      <c r="AR129" s="57"/>
      <c r="AS129" s="57"/>
      <c r="AT129" s="57"/>
      <c r="AU129" s="57"/>
      <c r="AV129" s="57"/>
      <c r="AW129" s="57"/>
      <c r="AX129" s="57"/>
      <c r="AY129" s="57"/>
      <c r="AZ129" s="57"/>
      <c r="BA129" s="57"/>
      <c r="BB129" s="57"/>
      <c r="BC129" s="57"/>
      <c r="BD129" s="57"/>
      <c r="BE129" s="1">
        <v>1</v>
      </c>
      <c r="BF129" s="57"/>
      <c r="BG129" s="57"/>
      <c r="BH129" s="57"/>
    </row>
    <row r="130" spans="1:60" ht="23.25" x14ac:dyDescent="0.5">
      <c r="A130" s="67">
        <v>112</v>
      </c>
      <c r="B130" s="145" t="s">
        <v>353</v>
      </c>
      <c r="C130" s="57"/>
      <c r="D130" s="57"/>
      <c r="E130" s="57"/>
      <c r="F130" s="57"/>
      <c r="G130" s="57"/>
      <c r="H130" s="57"/>
      <c r="I130" s="57"/>
      <c r="J130" s="218"/>
      <c r="K130" s="57"/>
      <c r="L130" s="57"/>
      <c r="M130" s="57"/>
      <c r="N130" s="57"/>
      <c r="O130" s="57"/>
      <c r="P130" s="57"/>
      <c r="Q130"/>
      <c r="R130"/>
      <c r="S130" s="128"/>
      <c r="T130"/>
      <c r="U130"/>
      <c r="V130"/>
      <c r="W130"/>
      <c r="X130" s="57"/>
      <c r="Y130" s="57"/>
      <c r="Z130" s="57"/>
      <c r="AA130" s="57"/>
      <c r="AB130" s="57"/>
      <c r="AC130" s="57"/>
      <c r="AD130" s="57"/>
      <c r="AE130" s="57"/>
      <c r="AF130" s="57"/>
      <c r="AG130" s="57"/>
      <c r="AH130" s="57"/>
      <c r="AI130" s="57"/>
      <c r="AJ130" s="57"/>
      <c r="AK130" s="57"/>
      <c r="AL130" s="57"/>
      <c r="AM130" s="57"/>
      <c r="AN130" s="57"/>
      <c r="AP130" s="57"/>
      <c r="AQ130" s="57"/>
      <c r="AR130" s="57"/>
      <c r="AS130" s="57"/>
      <c r="AT130" s="57"/>
      <c r="AU130" s="57"/>
      <c r="AV130" s="57"/>
      <c r="AW130" s="57"/>
      <c r="AX130" s="57"/>
      <c r="AY130" s="57"/>
      <c r="AZ130" s="57"/>
      <c r="BA130" s="57"/>
      <c r="BB130" s="57"/>
      <c r="BC130" s="57"/>
      <c r="BD130" s="57"/>
      <c r="BE130" s="1">
        <v>1</v>
      </c>
      <c r="BF130" s="57"/>
      <c r="BG130" s="57"/>
      <c r="BH130" s="57"/>
    </row>
    <row r="131" spans="1:60" ht="23.25" x14ac:dyDescent="0.5">
      <c r="A131" s="67"/>
      <c r="B131" s="145" t="s">
        <v>354</v>
      </c>
      <c r="C131" s="57"/>
      <c r="D131" s="57"/>
      <c r="E131" s="57"/>
      <c r="F131" s="57"/>
      <c r="G131" s="57"/>
      <c r="H131" s="57"/>
      <c r="I131" s="57"/>
      <c r="J131" s="57"/>
      <c r="K131" s="57"/>
      <c r="L131" s="57"/>
      <c r="M131" s="57"/>
      <c r="N131" s="57"/>
      <c r="O131" s="57"/>
      <c r="P131" s="57"/>
      <c r="Q131"/>
      <c r="R131"/>
      <c r="S131" s="128"/>
      <c r="T131"/>
      <c r="U131"/>
      <c r="V131"/>
      <c r="W131"/>
      <c r="X131" s="57"/>
      <c r="Y131" s="57"/>
      <c r="Z131" s="57"/>
      <c r="AA131" s="57"/>
      <c r="AB131" s="57"/>
      <c r="AC131" s="57"/>
      <c r="AD131" s="57"/>
      <c r="AE131" s="57"/>
      <c r="AF131" s="57"/>
      <c r="AG131" s="57"/>
      <c r="AH131" s="57"/>
      <c r="AI131" s="57"/>
      <c r="AJ131" s="57"/>
      <c r="AK131" s="57"/>
      <c r="AL131" s="57"/>
      <c r="AM131" s="57"/>
      <c r="AN131" s="57"/>
      <c r="AP131" s="57"/>
      <c r="AQ131" s="57"/>
      <c r="AR131" s="57"/>
      <c r="AS131" s="57"/>
      <c r="AT131" s="57"/>
      <c r="AU131" s="57"/>
      <c r="AV131" s="57"/>
      <c r="AW131" s="57"/>
      <c r="AX131" s="57"/>
      <c r="AY131" s="57"/>
      <c r="AZ131" s="57"/>
      <c r="BA131" s="57"/>
      <c r="BB131" s="57"/>
      <c r="BC131" s="57"/>
      <c r="BD131" s="57"/>
      <c r="BE131" s="1">
        <v>1</v>
      </c>
      <c r="BF131" s="57"/>
      <c r="BG131" s="57"/>
      <c r="BH131" s="57"/>
    </row>
    <row r="132" spans="1:60" ht="23.25" x14ac:dyDescent="0.5">
      <c r="A132" s="67">
        <v>116</v>
      </c>
      <c r="B132" s="59"/>
      <c r="C132" s="60"/>
      <c r="D132" s="60"/>
      <c r="E132" s="57"/>
      <c r="F132" s="60"/>
      <c r="G132" s="57"/>
      <c r="H132" s="57"/>
      <c r="I132" s="57"/>
      <c r="J132" s="190"/>
      <c r="K132" s="57"/>
      <c r="L132" s="57"/>
      <c r="M132" s="57"/>
      <c r="N132" s="57"/>
      <c r="O132" s="57"/>
      <c r="P132" s="57"/>
      <c r="Q132" s="128"/>
      <c r="R132"/>
      <c r="S132"/>
      <c r="T132"/>
      <c r="U132"/>
      <c r="V132"/>
      <c r="W132"/>
      <c r="X132" s="57"/>
      <c r="Y132" s="57"/>
      <c r="Z132" s="57"/>
      <c r="AA132" s="57"/>
      <c r="AB132" s="57"/>
      <c r="AC132" s="57"/>
      <c r="AD132" s="57"/>
      <c r="AE132" s="57"/>
      <c r="AF132" s="57"/>
      <c r="AG132" s="57"/>
      <c r="AH132" s="57"/>
      <c r="AI132" s="57"/>
      <c r="AJ132" s="57"/>
      <c r="AK132" s="57"/>
      <c r="AL132" s="57"/>
      <c r="AM132" s="57"/>
      <c r="AN132" s="57"/>
      <c r="AP132" s="57"/>
      <c r="AQ132" s="57"/>
      <c r="AR132" s="57"/>
      <c r="AS132" s="57"/>
      <c r="AT132" s="57"/>
      <c r="AU132" s="57"/>
      <c r="AV132" s="57"/>
      <c r="AW132" s="57"/>
      <c r="AX132" s="57"/>
      <c r="AY132" s="57"/>
      <c r="AZ132" s="57"/>
      <c r="BA132" s="57"/>
      <c r="BB132" s="57"/>
      <c r="BC132" s="57"/>
      <c r="BD132" s="57"/>
      <c r="BE132" s="57"/>
      <c r="BF132" s="57"/>
      <c r="BG132" s="57"/>
      <c r="BH132" s="57"/>
    </row>
    <row r="133" spans="1:60" ht="23.25" x14ac:dyDescent="0.5">
      <c r="A133" s="67">
        <v>117</v>
      </c>
      <c r="B133" s="59"/>
      <c r="C133" s="60"/>
      <c r="D133" s="60"/>
      <c r="E133" s="57"/>
      <c r="F133" s="60"/>
      <c r="G133" s="57"/>
      <c r="H133" s="57"/>
      <c r="I133" s="57"/>
      <c r="J133" s="190"/>
      <c r="K133" s="57"/>
      <c r="L133" s="57"/>
      <c r="M133" s="57"/>
      <c r="N133" s="57"/>
      <c r="O133" s="57"/>
      <c r="P133" s="57"/>
      <c r="Q133" s="128"/>
      <c r="R133"/>
      <c r="S133"/>
      <c r="T133"/>
      <c r="U133"/>
      <c r="V133"/>
      <c r="W133"/>
      <c r="X133" s="57"/>
      <c r="Y133" s="57"/>
      <c r="Z133" s="57"/>
      <c r="AA133" s="57"/>
      <c r="AB133" s="57"/>
      <c r="AC133" s="57"/>
      <c r="AD133" s="57"/>
      <c r="AE133" s="57"/>
      <c r="AF133" s="57"/>
      <c r="AG133" s="57"/>
      <c r="AH133" s="57"/>
      <c r="AI133" s="57"/>
      <c r="AJ133" s="57"/>
      <c r="AK133" s="57"/>
      <c r="AL133" s="57"/>
      <c r="AM133" s="57"/>
      <c r="AN133" s="57"/>
      <c r="AP133" s="57"/>
      <c r="AQ133" s="57"/>
      <c r="AR133" s="57"/>
      <c r="AS133" s="57"/>
      <c r="AT133" s="57"/>
      <c r="AU133" s="57"/>
      <c r="AV133" s="57"/>
      <c r="AW133" s="57"/>
      <c r="AX133" s="57"/>
      <c r="AY133" s="57"/>
      <c r="AZ133" s="57"/>
      <c r="BA133" s="57"/>
      <c r="BB133" s="57"/>
      <c r="BC133" s="57"/>
      <c r="BD133" s="57"/>
      <c r="BE133" s="57"/>
      <c r="BF133" s="57"/>
      <c r="BG133" s="57"/>
      <c r="BH133" s="57"/>
    </row>
    <row r="134" spans="1:60" ht="23.25" x14ac:dyDescent="0.5">
      <c r="A134" s="67">
        <v>118</v>
      </c>
      <c r="B134" s="59"/>
      <c r="C134" s="60"/>
      <c r="D134" s="60"/>
      <c r="E134" s="57"/>
      <c r="F134" s="60"/>
      <c r="G134" s="57"/>
      <c r="H134" s="57"/>
      <c r="I134" s="57"/>
      <c r="J134" s="190"/>
      <c r="K134" s="57"/>
      <c r="L134" s="57"/>
      <c r="M134" s="57"/>
      <c r="N134" s="57"/>
      <c r="O134" s="57"/>
      <c r="P134" s="57"/>
      <c r="Q134" s="128"/>
      <c r="R134"/>
      <c r="S134"/>
      <c r="T134"/>
      <c r="U134"/>
      <c r="V134"/>
      <c r="W134"/>
      <c r="X134" s="57"/>
      <c r="Y134" s="57"/>
      <c r="Z134" s="57"/>
      <c r="AA134" s="57"/>
      <c r="AB134" s="57"/>
      <c r="AC134" s="57"/>
      <c r="AD134" s="57"/>
      <c r="AE134" s="57"/>
      <c r="AF134" s="57"/>
      <c r="AG134" s="57"/>
      <c r="AH134" s="57"/>
      <c r="AI134" s="57"/>
      <c r="AJ134" s="57"/>
      <c r="AK134" s="57"/>
      <c r="AL134" s="57"/>
      <c r="AM134" s="57"/>
      <c r="AN134" s="57"/>
      <c r="AP134" s="57"/>
      <c r="AQ134" s="57"/>
      <c r="AR134" s="57"/>
      <c r="AS134" s="57"/>
      <c r="AT134" s="57"/>
      <c r="AU134" s="57"/>
      <c r="AV134" s="57"/>
      <c r="AW134" s="57"/>
      <c r="AX134" s="57"/>
      <c r="AY134" s="57"/>
      <c r="AZ134" s="57"/>
      <c r="BA134" s="57"/>
      <c r="BB134" s="57"/>
      <c r="BC134" s="57"/>
      <c r="BD134" s="57"/>
      <c r="BE134" s="57"/>
      <c r="BF134" s="57"/>
      <c r="BG134" s="57"/>
      <c r="BH134" s="57"/>
    </row>
    <row r="135" spans="1:60" ht="23.25" x14ac:dyDescent="0.5">
      <c r="A135" s="67">
        <v>119</v>
      </c>
      <c r="B135" s="59"/>
      <c r="C135" s="60" t="s">
        <v>39</v>
      </c>
      <c r="D135" s="60"/>
      <c r="E135" s="60"/>
      <c r="F135" s="57"/>
      <c r="G135" s="57"/>
      <c r="H135" s="57"/>
      <c r="I135" s="57"/>
      <c r="J135" s="190"/>
      <c r="K135" s="57"/>
      <c r="L135" s="57"/>
      <c r="M135" s="57"/>
      <c r="N135" s="57"/>
      <c r="O135" s="57"/>
      <c r="P135" s="57"/>
      <c r="Q135" s="128"/>
      <c r="R135"/>
      <c r="S135"/>
      <c r="T135"/>
      <c r="U135"/>
      <c r="V135"/>
      <c r="W135"/>
      <c r="X135" s="57"/>
      <c r="Y135" s="57"/>
      <c r="Z135" s="57"/>
      <c r="AA135" s="57"/>
      <c r="AB135" s="57"/>
      <c r="AC135" s="57"/>
      <c r="AD135" s="57"/>
      <c r="AE135" s="57"/>
      <c r="AF135" s="57"/>
      <c r="AG135" s="57"/>
      <c r="AH135" s="57"/>
      <c r="AI135" s="57"/>
      <c r="AJ135" s="57"/>
      <c r="AK135" s="57"/>
      <c r="AL135" s="57"/>
      <c r="AM135" s="57"/>
      <c r="AN135" s="57"/>
      <c r="AP135" s="57"/>
      <c r="AQ135" s="57"/>
      <c r="AR135" s="57"/>
      <c r="AS135" s="57"/>
      <c r="AT135" s="57"/>
      <c r="AU135" s="57"/>
      <c r="AV135" s="57"/>
      <c r="AW135" s="57"/>
      <c r="AX135" s="57"/>
      <c r="AY135" s="57"/>
      <c r="AZ135" s="57"/>
      <c r="BA135" s="57"/>
      <c r="BB135" s="57"/>
      <c r="BC135" s="57"/>
      <c r="BD135" s="57"/>
      <c r="BE135" s="57"/>
      <c r="BF135" s="57"/>
      <c r="BG135" s="57"/>
      <c r="BH135" s="57"/>
    </row>
    <row r="136" spans="1:60" ht="23.25" x14ac:dyDescent="0.5">
      <c r="A136" s="67">
        <v>120</v>
      </c>
      <c r="B136" s="59"/>
      <c r="C136" s="57"/>
      <c r="D136" s="57"/>
      <c r="E136" s="57"/>
      <c r="F136" s="57"/>
      <c r="G136" s="57"/>
      <c r="H136" s="57"/>
      <c r="I136" s="57"/>
      <c r="J136" s="190"/>
      <c r="K136" s="57"/>
      <c r="L136" s="57"/>
      <c r="M136" s="57"/>
      <c r="N136" s="57"/>
      <c r="O136" s="57"/>
      <c r="P136" s="57"/>
      <c r="Q136" s="129"/>
      <c r="R136"/>
      <c r="S136"/>
      <c r="T136"/>
      <c r="U136"/>
      <c r="V136"/>
      <c r="W136"/>
      <c r="X136" s="57"/>
      <c r="Y136" s="57"/>
      <c r="Z136" s="57"/>
      <c r="AA136" s="57"/>
      <c r="AB136" s="57"/>
      <c r="AC136" s="57"/>
      <c r="AD136" s="57"/>
      <c r="AE136" s="57"/>
      <c r="AF136" s="57"/>
      <c r="AG136" s="57"/>
      <c r="AH136" s="57"/>
      <c r="AI136" s="57"/>
      <c r="AJ136" s="57"/>
      <c r="AK136" s="57"/>
      <c r="AL136" s="57"/>
      <c r="AM136" s="57"/>
      <c r="AN136" s="57"/>
      <c r="AP136" s="57"/>
      <c r="AQ136" s="57"/>
      <c r="AR136" s="57"/>
      <c r="AS136" s="57"/>
      <c r="AT136" s="57"/>
      <c r="AU136" s="57"/>
      <c r="AV136" s="57"/>
      <c r="AW136" s="57"/>
      <c r="AX136" s="57"/>
      <c r="AY136" s="57"/>
      <c r="AZ136" s="57"/>
      <c r="BA136" s="57"/>
      <c r="BB136" s="57"/>
      <c r="BC136" s="57"/>
      <c r="BD136" s="57"/>
      <c r="BE136" s="57"/>
      <c r="BF136" s="57"/>
      <c r="BG136" s="57"/>
      <c r="BH136" s="57"/>
    </row>
    <row r="137" spans="1:60" ht="23.25" x14ac:dyDescent="0.5">
      <c r="A137" s="67">
        <v>121</v>
      </c>
      <c r="B137" s="57"/>
      <c r="C137" s="57"/>
      <c r="D137" s="57"/>
      <c r="E137" s="57"/>
      <c r="F137" s="57"/>
      <c r="G137" s="57"/>
      <c r="H137" s="57"/>
      <c r="I137" s="57"/>
      <c r="J137" s="190"/>
      <c r="K137" s="57"/>
      <c r="L137" s="57"/>
      <c r="M137" s="57"/>
      <c r="N137" s="57"/>
      <c r="O137" s="57"/>
      <c r="P137" s="57"/>
      <c r="Q137" s="130"/>
      <c r="R137"/>
      <c r="S137"/>
      <c r="T137"/>
      <c r="U137"/>
      <c r="V137"/>
      <c r="W137"/>
      <c r="X137" s="57"/>
      <c r="Y137" s="57"/>
      <c r="Z137" s="57"/>
      <c r="AA137" s="57"/>
      <c r="AB137" s="57"/>
      <c r="AC137" s="57"/>
      <c r="AD137" s="57"/>
      <c r="AE137" s="57"/>
      <c r="AF137" s="57"/>
      <c r="AG137" s="57"/>
      <c r="AH137" s="57"/>
      <c r="AI137" s="57"/>
      <c r="AJ137" s="57"/>
      <c r="AK137" s="57"/>
      <c r="AL137" s="57"/>
      <c r="AM137" s="57"/>
      <c r="AN137" s="57"/>
      <c r="AP137" s="57"/>
      <c r="AQ137" s="57"/>
      <c r="AR137" s="57"/>
      <c r="AS137" s="57"/>
      <c r="AT137" s="57"/>
      <c r="AU137" s="57"/>
      <c r="AV137" s="57"/>
      <c r="AW137" s="57"/>
      <c r="AX137" s="57"/>
      <c r="AY137" s="57"/>
      <c r="AZ137" s="57"/>
      <c r="BA137" s="57"/>
      <c r="BB137" s="57"/>
      <c r="BC137" s="57"/>
      <c r="BD137" s="57"/>
      <c r="BE137" s="57"/>
      <c r="BF137" s="57"/>
      <c r="BG137" s="57"/>
      <c r="BH137" s="57"/>
    </row>
    <row r="138" spans="1:60" ht="23.25" x14ac:dyDescent="0.5">
      <c r="A138" s="67">
        <v>122</v>
      </c>
      <c r="B138" s="61"/>
      <c r="C138" s="62"/>
      <c r="D138" s="62"/>
      <c r="E138" s="63"/>
      <c r="F138" s="64"/>
      <c r="G138" s="65"/>
      <c r="H138" s="58"/>
      <c r="I138" s="58"/>
      <c r="J138" s="190"/>
      <c r="K138" s="57"/>
      <c r="L138" s="57"/>
      <c r="M138" s="57"/>
      <c r="N138" s="57"/>
      <c r="O138" s="57"/>
      <c r="P138" s="57"/>
      <c r="Q138" s="128"/>
      <c r="R138"/>
      <c r="S138"/>
      <c r="T138"/>
      <c r="U138"/>
      <c r="V138"/>
      <c r="W138"/>
      <c r="X138" s="57"/>
      <c r="Y138" s="57"/>
      <c r="Z138" s="57"/>
      <c r="AA138" s="57"/>
      <c r="AB138" s="57"/>
      <c r="AC138" s="57"/>
      <c r="AD138" s="57"/>
      <c r="AE138" s="57"/>
      <c r="AF138" s="57"/>
      <c r="AG138" s="57"/>
      <c r="AH138" s="57"/>
      <c r="AI138" s="57"/>
      <c r="AJ138" s="57"/>
      <c r="AK138" s="57"/>
      <c r="AL138" s="57"/>
      <c r="AM138" s="57"/>
      <c r="AN138" s="57"/>
      <c r="AP138" s="57"/>
      <c r="AQ138" s="57"/>
      <c r="AR138" s="57"/>
      <c r="AS138" s="57"/>
      <c r="AT138" s="57"/>
      <c r="AU138" s="57"/>
      <c r="AV138" s="57"/>
      <c r="AW138" s="57"/>
      <c r="AX138" s="57"/>
      <c r="AY138" s="57"/>
      <c r="AZ138" s="57"/>
      <c r="BA138" s="57"/>
      <c r="BB138" s="57"/>
      <c r="BC138" s="57"/>
      <c r="BD138" s="57"/>
      <c r="BE138" s="57"/>
      <c r="BF138" s="57"/>
      <c r="BG138" s="57"/>
      <c r="BH138" s="57"/>
    </row>
    <row r="139" spans="1:60" ht="23.25" x14ac:dyDescent="0.5">
      <c r="A139" s="67">
        <v>123</v>
      </c>
      <c r="B139" s="66"/>
      <c r="C139" s="62"/>
      <c r="D139" s="63"/>
      <c r="E139" s="63"/>
      <c r="F139" s="64"/>
      <c r="G139" s="65"/>
      <c r="H139" s="58"/>
      <c r="I139" s="58"/>
      <c r="J139" s="190"/>
      <c r="K139" s="57"/>
      <c r="L139" s="57"/>
      <c r="M139" s="57"/>
      <c r="N139" s="57"/>
      <c r="O139" s="57"/>
      <c r="P139" s="57"/>
      <c r="Q139" s="130"/>
      <c r="R139"/>
      <c r="S139"/>
      <c r="T139"/>
      <c r="U139"/>
      <c r="V139"/>
      <c r="W139"/>
      <c r="X139" s="57"/>
      <c r="Y139" s="57"/>
      <c r="Z139" s="57"/>
      <c r="AA139" s="57"/>
      <c r="AB139" s="57"/>
      <c r="AC139" s="57"/>
      <c r="AD139" s="57"/>
      <c r="AE139" s="57"/>
      <c r="AF139" s="57"/>
      <c r="AG139" s="57"/>
      <c r="AH139" s="57"/>
      <c r="AI139" s="57"/>
      <c r="AJ139" s="57"/>
      <c r="AK139" s="57"/>
      <c r="AL139" s="57"/>
      <c r="AM139" s="57"/>
      <c r="AN139" s="57"/>
      <c r="AO139" s="126"/>
      <c r="AP139" s="57"/>
      <c r="AQ139" s="57"/>
      <c r="AR139" s="57"/>
      <c r="AS139" s="57"/>
      <c r="AT139" s="57"/>
      <c r="AU139" s="57"/>
      <c r="AV139" s="57"/>
      <c r="AW139" s="57"/>
      <c r="AX139" s="57"/>
      <c r="AY139" s="57"/>
      <c r="AZ139" s="57"/>
      <c r="BA139" s="57"/>
      <c r="BB139" s="57"/>
      <c r="BC139" s="57"/>
      <c r="BD139" s="57"/>
      <c r="BE139" s="57"/>
      <c r="BF139" s="57"/>
      <c r="BG139" s="57"/>
      <c r="BH139" s="57"/>
    </row>
    <row r="140" spans="1:60" ht="23.25" x14ac:dyDescent="0.5">
      <c r="B140" s="57"/>
      <c r="C140" s="57"/>
      <c r="D140" s="57"/>
      <c r="E140" s="57"/>
      <c r="F140" s="57"/>
      <c r="G140" s="57"/>
      <c r="H140" s="57"/>
      <c r="I140" s="57"/>
      <c r="J140" s="190"/>
      <c r="K140" s="57"/>
      <c r="L140" s="57"/>
      <c r="M140" s="57"/>
      <c r="N140" s="57"/>
      <c r="O140" s="57"/>
      <c r="P140" s="57"/>
      <c r="Q140" s="131"/>
      <c r="R140"/>
      <c r="S140"/>
      <c r="T140"/>
      <c r="U140"/>
      <c r="V140"/>
      <c r="W140"/>
      <c r="X140" s="57"/>
      <c r="Y140" s="57"/>
      <c r="Z140" s="57"/>
      <c r="AA140" s="57"/>
      <c r="AB140" s="57"/>
      <c r="AC140" s="57"/>
      <c r="AD140" s="57"/>
      <c r="AE140" s="57"/>
      <c r="AF140" s="57"/>
      <c r="AG140" s="57"/>
      <c r="AH140" s="57"/>
      <c r="AI140" s="57"/>
      <c r="AJ140" s="57"/>
      <c r="AK140" s="57"/>
      <c r="AL140" s="57"/>
      <c r="AM140" s="57"/>
      <c r="AN140" s="57"/>
      <c r="AP140" s="57"/>
      <c r="AQ140" s="57"/>
      <c r="AR140" s="57"/>
      <c r="AS140" s="57"/>
      <c r="AT140" s="57"/>
      <c r="AU140" s="57"/>
      <c r="AV140" s="57"/>
      <c r="AW140" s="57"/>
      <c r="AX140" s="57"/>
      <c r="AY140" s="57"/>
      <c r="AZ140" s="57"/>
      <c r="BA140" s="57"/>
      <c r="BB140" s="57"/>
      <c r="BC140" s="57"/>
      <c r="BD140" s="57"/>
      <c r="BE140" s="57"/>
      <c r="BF140" s="57"/>
      <c r="BG140" s="57"/>
      <c r="BH140" s="57"/>
    </row>
    <row r="141" spans="1:60" ht="23.25" x14ac:dyDescent="0.5">
      <c r="B141" s="57"/>
      <c r="C141" s="57"/>
      <c r="D141" s="57"/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132"/>
      <c r="R141"/>
      <c r="S141"/>
      <c r="T141"/>
      <c r="U141"/>
      <c r="V141"/>
      <c r="W141"/>
      <c r="X141" s="57"/>
      <c r="Y141" s="57"/>
      <c r="Z141" s="57"/>
      <c r="AA141" s="57"/>
      <c r="AB141" s="57"/>
      <c r="AC141" s="57"/>
      <c r="AD141" s="57"/>
      <c r="AE141" s="57"/>
      <c r="AF141" s="57"/>
      <c r="AG141" s="57"/>
      <c r="AH141" s="57"/>
      <c r="AI141" s="57"/>
      <c r="AJ141" s="57"/>
      <c r="AK141" s="57"/>
      <c r="AL141" s="57"/>
      <c r="AM141" s="57"/>
      <c r="AN141" s="57"/>
      <c r="AP141" s="57"/>
      <c r="AQ141" s="57"/>
      <c r="AR141" s="57"/>
      <c r="AS141" s="57"/>
      <c r="AT141" s="57"/>
      <c r="AU141" s="57"/>
      <c r="AV141" s="57"/>
      <c r="AW141" s="57"/>
      <c r="AX141" s="57"/>
      <c r="AY141" s="57"/>
      <c r="AZ141" s="57"/>
      <c r="BA141" s="57"/>
      <c r="BB141" s="57"/>
      <c r="BC141" s="57"/>
      <c r="BD141" s="57"/>
      <c r="BE141" s="57"/>
      <c r="BF141" s="57"/>
      <c r="BG141" s="57"/>
      <c r="BH141" s="57"/>
    </row>
    <row r="142" spans="1:60" ht="23.25" x14ac:dyDescent="0.5">
      <c r="B142" s="57"/>
      <c r="C142" s="57"/>
      <c r="D142" s="57"/>
      <c r="E142" s="57"/>
      <c r="F142" s="57"/>
      <c r="G142" s="57"/>
      <c r="H142" s="57"/>
      <c r="I142" s="57"/>
      <c r="J142" s="57"/>
      <c r="K142" s="57"/>
      <c r="L142" s="57"/>
      <c r="M142" s="57"/>
      <c r="N142" s="57"/>
      <c r="O142" s="57"/>
      <c r="P142" s="57"/>
      <c r="Q142" s="128"/>
      <c r="R142"/>
      <c r="S142"/>
      <c r="T142"/>
      <c r="U142"/>
      <c r="V142"/>
      <c r="W142"/>
      <c r="X142" s="57"/>
      <c r="Y142" s="57"/>
      <c r="Z142" s="57"/>
      <c r="AA142" s="57"/>
      <c r="AB142" s="57"/>
      <c r="AC142" s="57"/>
      <c r="AD142" s="57"/>
      <c r="AE142" s="57"/>
      <c r="AF142" s="57"/>
      <c r="AG142" s="57"/>
      <c r="AH142" s="57"/>
      <c r="AI142" s="57"/>
      <c r="AJ142" s="57"/>
      <c r="AK142" s="57"/>
      <c r="AL142" s="57"/>
      <c r="AM142" s="57"/>
      <c r="AN142" s="57"/>
      <c r="AP142" s="57"/>
      <c r="AQ142" s="57"/>
      <c r="AR142" s="57"/>
      <c r="AS142" s="57"/>
      <c r="AT142" s="57"/>
      <c r="AU142" s="57"/>
      <c r="AV142" s="57"/>
      <c r="AW142" s="57"/>
      <c r="AX142" s="57"/>
      <c r="AY142" s="57"/>
      <c r="AZ142" s="57"/>
      <c r="BA142" s="57"/>
      <c r="BB142" s="57"/>
      <c r="BC142" s="57"/>
      <c r="BD142" s="57"/>
      <c r="BE142" s="57"/>
      <c r="BF142" s="57"/>
      <c r="BG142" s="57"/>
      <c r="BH142" s="57"/>
    </row>
    <row r="143" spans="1:60" ht="23.25" x14ac:dyDescent="0.5">
      <c r="B143" s="57"/>
      <c r="C143" s="57"/>
      <c r="D143" s="57"/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132"/>
      <c r="R143"/>
      <c r="S143"/>
      <c r="T143"/>
      <c r="U143"/>
      <c r="V143"/>
      <c r="W143"/>
      <c r="X143" s="57"/>
      <c r="Y143" s="57"/>
      <c r="Z143" s="57"/>
      <c r="AA143" s="57"/>
      <c r="AB143" s="57"/>
      <c r="AC143" s="57"/>
      <c r="AD143" s="57"/>
      <c r="AE143" s="57"/>
      <c r="AF143" s="57"/>
      <c r="AG143" s="57"/>
      <c r="AH143" s="57"/>
      <c r="AI143" s="57"/>
      <c r="AJ143" s="57"/>
      <c r="AK143" s="57"/>
      <c r="AL143" s="57"/>
      <c r="AM143" s="57"/>
      <c r="AN143" s="57"/>
      <c r="AP143" s="57"/>
      <c r="AQ143" s="57"/>
      <c r="AR143" s="57"/>
      <c r="AS143" s="57"/>
      <c r="AT143" s="57"/>
      <c r="AU143" s="57"/>
      <c r="AV143" s="57"/>
      <c r="AW143" s="57"/>
      <c r="AX143" s="57"/>
      <c r="AY143" s="57"/>
      <c r="AZ143" s="57"/>
      <c r="BA143" s="57"/>
      <c r="BB143" s="57"/>
      <c r="BC143" s="57"/>
      <c r="BD143" s="57"/>
      <c r="BE143" s="57"/>
      <c r="BF143" s="57"/>
      <c r="BG143" s="57"/>
      <c r="BH143" s="57"/>
    </row>
    <row r="144" spans="1:60" ht="23.25" x14ac:dyDescent="0.5">
      <c r="B144" s="57"/>
      <c r="C144" s="57"/>
      <c r="D144" s="57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/>
      <c r="R144"/>
      <c r="S144" s="128"/>
      <c r="T144"/>
      <c r="U144"/>
      <c r="V144"/>
      <c r="W144"/>
      <c r="X144" s="57"/>
      <c r="Y144" s="57"/>
      <c r="Z144" s="57"/>
      <c r="AA144" s="57"/>
      <c r="AB144" s="57"/>
      <c r="AC144" s="57"/>
      <c r="AD144" s="57"/>
      <c r="AE144" s="57"/>
      <c r="AF144" s="57"/>
      <c r="AG144" s="57"/>
      <c r="AH144" s="57"/>
      <c r="AI144" s="57"/>
      <c r="AJ144" s="57"/>
      <c r="AK144" s="57"/>
      <c r="AL144" s="57"/>
      <c r="AM144" s="57"/>
      <c r="AN144" s="57"/>
      <c r="AP144" s="57"/>
      <c r="AQ144" s="57"/>
      <c r="AR144" s="57"/>
      <c r="AS144" s="57"/>
      <c r="AT144" s="57"/>
      <c r="AU144" s="57"/>
      <c r="AV144" s="57"/>
      <c r="AW144" s="57"/>
      <c r="AX144" s="57"/>
      <c r="AY144" s="57"/>
      <c r="AZ144" s="57"/>
      <c r="BA144" s="57"/>
      <c r="BB144" s="57"/>
      <c r="BC144" s="57"/>
      <c r="BD144" s="57"/>
      <c r="BE144" s="57"/>
      <c r="BF144" s="57"/>
      <c r="BG144" s="57"/>
      <c r="BH144" s="57"/>
    </row>
    <row r="145" spans="2:60" ht="23.25" x14ac:dyDescent="0.5">
      <c r="B145" s="57"/>
      <c r="C145" s="57"/>
      <c r="D145" s="57"/>
      <c r="E145" s="57"/>
      <c r="F145" s="57"/>
      <c r="G145" s="57"/>
      <c r="H145" s="57"/>
      <c r="I145" s="57"/>
      <c r="J145" s="57"/>
      <c r="K145" s="57"/>
      <c r="L145" s="57"/>
      <c r="M145" s="57"/>
      <c r="N145" s="57"/>
      <c r="O145" s="57"/>
      <c r="P145" s="57"/>
      <c r="Q145" s="128"/>
      <c r="R145"/>
      <c r="S145"/>
      <c r="T145"/>
      <c r="U145"/>
      <c r="V145"/>
      <c r="W145"/>
      <c r="X145" s="57"/>
      <c r="Y145" s="57"/>
      <c r="Z145" s="57"/>
      <c r="AA145" s="57"/>
      <c r="AB145" s="57"/>
      <c r="AC145" s="57"/>
      <c r="AD145" s="57"/>
      <c r="AE145" s="57"/>
      <c r="AF145" s="57"/>
      <c r="AG145" s="57"/>
      <c r="AH145" s="57"/>
      <c r="AI145" s="57"/>
      <c r="AJ145" s="57"/>
      <c r="AK145" s="57"/>
      <c r="AL145" s="57"/>
      <c r="AM145" s="57"/>
      <c r="AN145" s="57"/>
      <c r="AP145" s="57"/>
      <c r="AQ145" s="57"/>
      <c r="AR145" s="57"/>
      <c r="AS145" s="57"/>
      <c r="AT145" s="57"/>
      <c r="AU145" s="57"/>
      <c r="AV145" s="57"/>
      <c r="AW145" s="57"/>
      <c r="AX145" s="57"/>
      <c r="AY145" s="57"/>
      <c r="AZ145" s="57"/>
      <c r="BA145" s="57"/>
      <c r="BB145" s="57"/>
      <c r="BC145" s="57"/>
      <c r="BD145" s="57"/>
      <c r="BE145" s="57"/>
      <c r="BF145" s="57"/>
      <c r="BG145" s="57"/>
      <c r="BH145" s="57"/>
    </row>
    <row r="146" spans="2:60" ht="23.25" x14ac:dyDescent="0.5">
      <c r="B146" s="57"/>
      <c r="C146" s="57"/>
      <c r="D146" s="57"/>
      <c r="E146" s="57"/>
      <c r="F146" s="57"/>
      <c r="G146" s="57"/>
      <c r="H146" s="57"/>
      <c r="I146" s="57"/>
      <c r="J146" s="57"/>
      <c r="K146" s="57"/>
      <c r="L146" s="57"/>
      <c r="M146" s="57"/>
      <c r="N146" s="57"/>
      <c r="O146" s="57"/>
      <c r="P146" s="57"/>
      <c r="Q146" s="128"/>
      <c r="R146"/>
      <c r="S146"/>
      <c r="T146"/>
      <c r="U146"/>
      <c r="V146"/>
      <c r="W146"/>
      <c r="X146" s="57"/>
      <c r="Y146" s="57"/>
      <c r="Z146" s="57"/>
      <c r="AA146" s="57"/>
      <c r="AB146" s="57"/>
      <c r="AC146" s="57"/>
      <c r="AD146" s="57"/>
      <c r="AE146" s="57"/>
      <c r="AF146" s="57"/>
      <c r="AG146" s="57"/>
      <c r="AH146" s="57"/>
      <c r="AI146" s="57"/>
      <c r="AJ146" s="57"/>
      <c r="AK146" s="57"/>
      <c r="AL146" s="57"/>
      <c r="AM146" s="57"/>
      <c r="AN146" s="57"/>
      <c r="AP146" s="57"/>
      <c r="AQ146" s="57"/>
      <c r="AR146" s="57"/>
      <c r="AS146" s="57"/>
      <c r="AT146" s="57"/>
      <c r="AU146" s="57"/>
      <c r="AV146" s="57"/>
      <c r="AW146" s="57"/>
      <c r="AX146" s="57"/>
      <c r="AY146" s="57"/>
      <c r="AZ146" s="57"/>
      <c r="BA146" s="57"/>
      <c r="BB146" s="57"/>
      <c r="BC146" s="57"/>
      <c r="BD146" s="57"/>
      <c r="BE146" s="57"/>
      <c r="BF146" s="57"/>
      <c r="BG146" s="57"/>
      <c r="BH146" s="57"/>
    </row>
    <row r="147" spans="2:60" ht="23.25" x14ac:dyDescent="0.5">
      <c r="B147" s="57"/>
      <c r="C147" s="57"/>
      <c r="D147" s="57"/>
      <c r="E147" s="57"/>
      <c r="F147" s="57"/>
      <c r="G147" s="57"/>
      <c r="H147" s="57"/>
      <c r="I147" s="57"/>
      <c r="J147" s="57"/>
      <c r="K147" s="57"/>
      <c r="L147" s="57"/>
      <c r="M147" s="57"/>
      <c r="N147" s="57"/>
      <c r="O147" s="57"/>
      <c r="P147" s="57"/>
      <c r="Q147" s="128"/>
      <c r="R147"/>
      <c r="S147"/>
      <c r="T147"/>
      <c r="U147"/>
      <c r="V147"/>
      <c r="W147"/>
      <c r="X147" s="57"/>
      <c r="Y147" s="57"/>
      <c r="Z147" s="57"/>
      <c r="AA147" s="57"/>
      <c r="AB147" s="57"/>
      <c r="AC147" s="57"/>
      <c r="AD147" s="57"/>
      <c r="AE147" s="57"/>
      <c r="AF147" s="57"/>
      <c r="AG147" s="57"/>
      <c r="AH147" s="57"/>
      <c r="AI147" s="57"/>
      <c r="AJ147" s="57"/>
      <c r="AK147" s="57"/>
      <c r="AL147" s="57"/>
      <c r="AM147" s="57"/>
      <c r="AN147" s="57"/>
      <c r="AP147" s="57"/>
      <c r="AQ147" s="57"/>
      <c r="AR147" s="57"/>
      <c r="AS147" s="57"/>
      <c r="AT147" s="57"/>
      <c r="AU147" s="57"/>
      <c r="AV147" s="57"/>
      <c r="AW147" s="57"/>
      <c r="AX147" s="57"/>
      <c r="AY147" s="57"/>
      <c r="AZ147" s="57"/>
      <c r="BA147" s="57"/>
      <c r="BB147" s="57"/>
      <c r="BC147" s="57"/>
      <c r="BD147" s="57"/>
      <c r="BE147" s="57"/>
      <c r="BF147" s="57"/>
      <c r="BG147" s="57"/>
      <c r="BH147" s="57"/>
    </row>
    <row r="148" spans="2:60" ht="23.25" x14ac:dyDescent="0.5">
      <c r="B148" s="57"/>
      <c r="C148" s="57"/>
      <c r="D148" s="57"/>
      <c r="E148" s="57"/>
      <c r="F148" s="57"/>
      <c r="G148" s="57"/>
      <c r="H148" s="57"/>
      <c r="I148" s="57"/>
      <c r="J148" s="57"/>
      <c r="K148" s="57"/>
      <c r="L148" s="57"/>
      <c r="M148" s="57"/>
      <c r="N148" s="57"/>
      <c r="O148" s="57"/>
      <c r="P148" s="57"/>
      <c r="Q148" s="128"/>
      <c r="R148"/>
      <c r="S148"/>
      <c r="T148"/>
      <c r="U148"/>
      <c r="V148"/>
      <c r="W148"/>
      <c r="X148" s="57"/>
      <c r="Y148" s="57"/>
      <c r="Z148" s="57"/>
      <c r="AA148" s="57"/>
      <c r="AB148" s="57"/>
      <c r="AC148" s="57"/>
      <c r="AD148" s="57"/>
      <c r="AE148" s="57"/>
      <c r="AF148" s="57"/>
      <c r="AG148" s="57"/>
      <c r="AH148" s="57"/>
      <c r="AI148" s="57"/>
      <c r="AJ148" s="57"/>
      <c r="AK148" s="57"/>
      <c r="AL148" s="57"/>
      <c r="AM148" s="57"/>
      <c r="AN148" s="57"/>
      <c r="AP148" s="57"/>
      <c r="AQ148" s="57"/>
      <c r="AR148" s="57"/>
      <c r="AS148" s="57"/>
      <c r="AT148" s="57"/>
      <c r="AU148" s="57"/>
      <c r="AV148" s="57"/>
      <c r="AW148" s="57"/>
      <c r="AX148" s="57"/>
      <c r="AY148" s="57"/>
      <c r="AZ148" s="57"/>
      <c r="BA148" s="57"/>
      <c r="BB148" s="57"/>
      <c r="BC148" s="57"/>
      <c r="BD148" s="57"/>
      <c r="BE148" s="57"/>
      <c r="BF148" s="57"/>
      <c r="BG148" s="57"/>
      <c r="BH148" s="57"/>
    </row>
    <row r="149" spans="2:60" ht="23.25" x14ac:dyDescent="0.5">
      <c r="B149" s="57"/>
      <c r="C149" s="57"/>
      <c r="D149" s="57"/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127"/>
      <c r="R149"/>
      <c r="S149"/>
      <c r="T149"/>
      <c r="U149"/>
      <c r="V149"/>
      <c r="W149"/>
      <c r="X149" s="57"/>
      <c r="Y149" s="57"/>
      <c r="Z149" s="57"/>
      <c r="AA149" s="57"/>
      <c r="AB149" s="57"/>
      <c r="AC149" s="57"/>
      <c r="AD149" s="57"/>
      <c r="AE149" s="57"/>
      <c r="AF149" s="57"/>
      <c r="AG149" s="57"/>
      <c r="AH149" s="57"/>
      <c r="AI149" s="57"/>
      <c r="AJ149" s="57"/>
      <c r="AK149" s="57"/>
      <c r="AL149" s="57"/>
      <c r="AM149" s="57"/>
      <c r="AN149" s="57"/>
      <c r="AP149" s="57"/>
      <c r="AQ149" s="57"/>
      <c r="AR149" s="57"/>
      <c r="AS149" s="57"/>
      <c r="AT149" s="57"/>
      <c r="AU149" s="57"/>
      <c r="AV149" s="57"/>
      <c r="AW149" s="57"/>
      <c r="AX149" s="57"/>
      <c r="AY149" s="57"/>
      <c r="AZ149" s="57"/>
      <c r="BA149" s="57"/>
      <c r="BB149" s="57"/>
      <c r="BC149" s="57"/>
      <c r="BD149" s="57"/>
      <c r="BE149" s="57"/>
      <c r="BF149" s="57"/>
      <c r="BG149" s="57"/>
      <c r="BH149" s="57"/>
    </row>
    <row r="150" spans="2:60" ht="23.25" x14ac:dyDescent="0.5">
      <c r="B150" s="57"/>
      <c r="C150" s="57"/>
      <c r="D150" s="57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127"/>
      <c r="R150"/>
      <c r="S150"/>
      <c r="T150"/>
      <c r="U150"/>
      <c r="V150"/>
      <c r="W150"/>
      <c r="X150" s="57"/>
      <c r="Y150" s="57"/>
      <c r="Z150" s="57"/>
      <c r="AA150" s="57"/>
      <c r="AB150" s="57"/>
      <c r="AC150" s="57"/>
      <c r="AD150" s="57"/>
      <c r="AE150" s="57"/>
      <c r="AF150" s="57"/>
      <c r="AG150" s="57"/>
      <c r="AH150" s="57"/>
      <c r="AI150" s="57"/>
      <c r="AJ150" s="57"/>
      <c r="AK150" s="57"/>
      <c r="AL150" s="57"/>
      <c r="AM150" s="57"/>
      <c r="AN150" s="57"/>
      <c r="AP150" s="57"/>
      <c r="AQ150" s="57"/>
      <c r="AR150" s="57"/>
      <c r="AS150" s="57"/>
      <c r="AT150" s="57"/>
      <c r="AU150" s="57"/>
      <c r="AV150" s="57"/>
      <c r="AW150" s="57"/>
      <c r="AX150" s="57"/>
      <c r="AY150" s="57"/>
      <c r="AZ150" s="57"/>
      <c r="BA150" s="57"/>
      <c r="BB150" s="57"/>
      <c r="BC150" s="57"/>
      <c r="BD150" s="57"/>
      <c r="BE150" s="57"/>
      <c r="BF150" s="57"/>
      <c r="BG150" s="57"/>
      <c r="BH150" s="57"/>
    </row>
    <row r="151" spans="2:60" ht="23.25" x14ac:dyDescent="0.5">
      <c r="B151" s="57"/>
      <c r="C151" s="57"/>
      <c r="D151" s="57"/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127"/>
      <c r="R151"/>
      <c r="S151"/>
      <c r="T151"/>
      <c r="U151"/>
      <c r="V151"/>
      <c r="W151"/>
      <c r="X151" s="57"/>
      <c r="Y151" s="57"/>
      <c r="Z151" s="57"/>
      <c r="AA151" s="57"/>
      <c r="AB151" s="57"/>
      <c r="AC151" s="57"/>
      <c r="AD151" s="57"/>
      <c r="AE151" s="57"/>
      <c r="AF151" s="57"/>
      <c r="AG151" s="57"/>
      <c r="AH151" s="57"/>
      <c r="AI151" s="57"/>
      <c r="AJ151" s="57"/>
      <c r="AK151" s="57"/>
      <c r="AL151" s="57"/>
      <c r="AM151" s="57"/>
      <c r="AN151" s="57"/>
      <c r="AP151" s="57"/>
      <c r="AQ151" s="57"/>
      <c r="AR151" s="57"/>
      <c r="AS151" s="57"/>
      <c r="AT151" s="57"/>
      <c r="AU151" s="57"/>
      <c r="AV151" s="57"/>
      <c r="AW151" s="57"/>
      <c r="AX151" s="57"/>
      <c r="AY151" s="57"/>
      <c r="AZ151" s="57"/>
      <c r="BA151" s="57"/>
      <c r="BB151" s="57"/>
      <c r="BC151" s="57"/>
      <c r="BD151" s="57"/>
      <c r="BE151" s="57"/>
      <c r="BF151" s="57"/>
      <c r="BG151" s="57"/>
      <c r="BH151" s="57"/>
    </row>
    <row r="152" spans="2:60" ht="23.25" x14ac:dyDescent="0.5">
      <c r="B152" s="57"/>
      <c r="C152" s="57"/>
      <c r="D152" s="57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127"/>
      <c r="R152"/>
      <c r="S152"/>
      <c r="T152"/>
      <c r="U152"/>
      <c r="V152"/>
      <c r="W152"/>
      <c r="X152" s="57"/>
      <c r="Y152" s="57"/>
      <c r="Z152" s="57"/>
      <c r="AA152" s="57"/>
      <c r="AB152" s="57"/>
      <c r="AC152" s="57"/>
      <c r="AD152" s="57"/>
      <c r="AE152" s="57"/>
      <c r="AF152" s="57"/>
      <c r="AG152" s="57"/>
      <c r="AH152" s="57"/>
      <c r="AI152" s="57"/>
      <c r="AJ152" s="57"/>
      <c r="AK152" s="57"/>
      <c r="AL152" s="57"/>
      <c r="AM152" s="57"/>
      <c r="AN152" s="57"/>
      <c r="AP152" s="57"/>
      <c r="AQ152" s="57"/>
      <c r="AR152" s="57"/>
      <c r="AS152" s="57"/>
      <c r="AT152" s="57"/>
      <c r="AU152" s="57"/>
      <c r="AV152" s="57"/>
      <c r="AW152" s="57"/>
      <c r="AX152" s="57"/>
      <c r="AY152" s="57"/>
      <c r="AZ152" s="57"/>
      <c r="BA152" s="57"/>
      <c r="BB152" s="57"/>
      <c r="BC152" s="57"/>
      <c r="BD152" s="57"/>
      <c r="BE152" s="57"/>
      <c r="BF152" s="57"/>
      <c r="BG152" s="57"/>
      <c r="BH152" s="57"/>
    </row>
    <row r="153" spans="2:60" ht="23.25" x14ac:dyDescent="0.5">
      <c r="B153" s="57"/>
      <c r="C153" s="57"/>
      <c r="D153" s="57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127"/>
      <c r="R153"/>
      <c r="S153"/>
      <c r="T153"/>
      <c r="U153"/>
      <c r="V153"/>
      <c r="W153"/>
      <c r="X153" s="57"/>
      <c r="Y153" s="57"/>
      <c r="Z153" s="57"/>
      <c r="AA153" s="57"/>
      <c r="AB153" s="57"/>
      <c r="AC153" s="57"/>
      <c r="AD153" s="57"/>
      <c r="AE153" s="57"/>
      <c r="AF153" s="57"/>
      <c r="AG153" s="57"/>
      <c r="AH153" s="57"/>
      <c r="AI153" s="57"/>
      <c r="AJ153" s="57"/>
      <c r="AK153" s="57"/>
      <c r="AL153" s="57"/>
      <c r="AM153" s="57"/>
      <c r="AN153" s="57"/>
      <c r="AP153" s="57"/>
      <c r="AQ153" s="57"/>
      <c r="AR153" s="57"/>
      <c r="AS153" s="57"/>
      <c r="AT153" s="57"/>
      <c r="AU153" s="57"/>
      <c r="AV153" s="57"/>
      <c r="AW153" s="57"/>
      <c r="AX153" s="57"/>
      <c r="AY153" s="57"/>
      <c r="AZ153" s="57"/>
      <c r="BA153" s="57"/>
      <c r="BB153" s="57"/>
      <c r="BC153" s="57"/>
      <c r="BD153" s="57"/>
      <c r="BE153" s="57"/>
      <c r="BF153" s="57"/>
      <c r="BG153" s="57"/>
      <c r="BH153" s="57"/>
    </row>
    <row r="154" spans="2:60" ht="23.25" x14ac:dyDescent="0.5">
      <c r="B154" s="57"/>
      <c r="C154" s="57"/>
      <c r="D154" s="57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127"/>
      <c r="R154"/>
      <c r="S154"/>
      <c r="T154"/>
      <c r="U154"/>
      <c r="V154"/>
      <c r="W154"/>
      <c r="X154" s="57"/>
      <c r="Y154" s="57"/>
      <c r="Z154" s="57"/>
      <c r="AA154" s="57"/>
      <c r="AB154" s="57"/>
      <c r="AC154" s="57"/>
      <c r="AD154" s="57"/>
      <c r="AE154" s="57"/>
      <c r="AF154" s="57"/>
      <c r="AG154" s="57"/>
      <c r="AH154" s="57"/>
      <c r="AI154" s="57"/>
      <c r="AJ154" s="57"/>
      <c r="AK154" s="57"/>
      <c r="AL154" s="57"/>
      <c r="AM154" s="57"/>
      <c r="AN154" s="57"/>
      <c r="AP154" s="57"/>
      <c r="AQ154" s="57"/>
      <c r="AR154" s="57"/>
      <c r="AS154" s="57"/>
      <c r="AT154" s="57"/>
      <c r="AU154" s="57"/>
      <c r="AV154" s="57"/>
      <c r="AW154" s="57"/>
      <c r="AX154" s="57"/>
      <c r="AY154" s="57"/>
      <c r="AZ154" s="57"/>
      <c r="BA154" s="57"/>
      <c r="BB154" s="57"/>
      <c r="BC154" s="57"/>
      <c r="BD154" s="57"/>
      <c r="BE154" s="57"/>
      <c r="BF154" s="57"/>
      <c r="BG154" s="57"/>
      <c r="BH154" s="57"/>
    </row>
    <row r="155" spans="2:60" ht="23.25" x14ac:dyDescent="0.5">
      <c r="B155" s="57"/>
      <c r="C155" s="57"/>
      <c r="D155" s="57"/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127"/>
      <c r="R155"/>
      <c r="S155"/>
      <c r="T155"/>
      <c r="U155"/>
      <c r="V155"/>
      <c r="W155"/>
      <c r="X155" s="57"/>
      <c r="Y155" s="57"/>
      <c r="Z155" s="57"/>
      <c r="AA155" s="57"/>
      <c r="AB155" s="57"/>
      <c r="AC155" s="57"/>
      <c r="AD155" s="57"/>
      <c r="AE155" s="57"/>
      <c r="AF155" s="57"/>
      <c r="AG155" s="57"/>
      <c r="AH155" s="57"/>
      <c r="AI155" s="57"/>
      <c r="AJ155" s="57"/>
      <c r="AK155" s="57"/>
      <c r="AL155" s="57"/>
      <c r="AM155" s="57"/>
      <c r="AN155" s="57"/>
      <c r="AP155" s="57"/>
      <c r="AQ155" s="57"/>
      <c r="AR155" s="57"/>
      <c r="AS155" s="57"/>
      <c r="AT155" s="57"/>
      <c r="AU155" s="57"/>
      <c r="AV155" s="57"/>
      <c r="AW155" s="57"/>
      <c r="AX155" s="57"/>
      <c r="AY155" s="57"/>
      <c r="AZ155" s="57"/>
      <c r="BA155" s="57"/>
      <c r="BB155" s="57"/>
      <c r="BC155" s="57"/>
      <c r="BD155" s="57"/>
      <c r="BE155" s="57"/>
      <c r="BF155" s="57"/>
      <c r="BG155" s="57"/>
      <c r="BH155" s="57"/>
    </row>
    <row r="156" spans="2:60" ht="23.25" x14ac:dyDescent="0.5">
      <c r="B156" s="57"/>
      <c r="C156" s="57"/>
      <c r="D156" s="57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127"/>
      <c r="R156"/>
      <c r="S156"/>
      <c r="T156"/>
      <c r="U156"/>
      <c r="V156"/>
      <c r="W156"/>
      <c r="X156" s="57"/>
      <c r="Y156" s="57"/>
      <c r="Z156" s="57"/>
      <c r="AA156" s="57"/>
      <c r="AB156" s="57"/>
      <c r="AC156" s="57"/>
      <c r="AD156" s="57"/>
      <c r="AE156" s="57"/>
      <c r="AF156" s="57"/>
      <c r="AG156" s="57"/>
      <c r="AH156" s="57"/>
      <c r="AI156" s="57"/>
      <c r="AJ156" s="57"/>
      <c r="AK156" s="57"/>
      <c r="AL156" s="57"/>
      <c r="AM156" s="57"/>
      <c r="AN156" s="57"/>
      <c r="AP156" s="57"/>
      <c r="AQ156" s="57"/>
      <c r="AR156" s="57"/>
      <c r="AS156" s="57"/>
      <c r="AT156" s="57"/>
      <c r="AU156" s="57"/>
      <c r="AV156" s="57"/>
      <c r="AW156" s="57"/>
      <c r="AX156" s="57"/>
      <c r="AY156" s="57"/>
      <c r="AZ156" s="57"/>
      <c r="BA156" s="57"/>
      <c r="BB156" s="57"/>
      <c r="BC156" s="57"/>
      <c r="BD156" s="57"/>
      <c r="BE156" s="57"/>
      <c r="BF156" s="57"/>
      <c r="BG156" s="57"/>
      <c r="BH156" s="57"/>
    </row>
    <row r="157" spans="2:60" ht="23.25" x14ac:dyDescent="0.5">
      <c r="B157" s="57"/>
      <c r="C157" s="57"/>
      <c r="D157" s="57"/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127"/>
      <c r="R157"/>
      <c r="S157"/>
      <c r="T157"/>
      <c r="U157"/>
      <c r="V157"/>
      <c r="W157"/>
      <c r="X157" s="57"/>
      <c r="Y157" s="57"/>
      <c r="Z157" s="57"/>
      <c r="AA157" s="57"/>
      <c r="AB157" s="57"/>
      <c r="AC157" s="57"/>
      <c r="AD157" s="57"/>
      <c r="AE157" s="57"/>
      <c r="AF157" s="57"/>
      <c r="AG157" s="57"/>
      <c r="AH157" s="57"/>
      <c r="AI157" s="57"/>
      <c r="AJ157" s="57"/>
      <c r="AK157" s="57"/>
      <c r="AL157" s="57"/>
      <c r="AM157" s="57"/>
      <c r="AN157" s="57"/>
      <c r="AP157" s="57"/>
      <c r="AQ157" s="57"/>
      <c r="AR157" s="57"/>
      <c r="AS157" s="57"/>
      <c r="AT157" s="57"/>
      <c r="AU157" s="57"/>
      <c r="AV157" s="57"/>
      <c r="AW157" s="57"/>
      <c r="AX157" s="57"/>
      <c r="AY157" s="57"/>
      <c r="AZ157" s="57"/>
      <c r="BA157" s="57"/>
      <c r="BB157" s="57"/>
      <c r="BC157" s="57"/>
      <c r="BD157" s="57"/>
      <c r="BE157" s="57"/>
      <c r="BF157" s="57"/>
      <c r="BG157" s="57"/>
      <c r="BH157" s="57"/>
    </row>
    <row r="158" spans="2:60" ht="23.25" x14ac:dyDescent="0.5">
      <c r="B158" s="57"/>
      <c r="C158" s="57"/>
      <c r="D158" s="57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127"/>
      <c r="R158"/>
      <c r="S158"/>
      <c r="T158"/>
      <c r="U158"/>
      <c r="V158"/>
      <c r="W158"/>
      <c r="X158" s="57"/>
      <c r="Y158" s="57"/>
      <c r="Z158" s="57"/>
      <c r="AA158" s="57"/>
      <c r="AB158" s="57"/>
      <c r="AC158" s="57"/>
      <c r="AD158" s="57"/>
      <c r="AE158" s="57"/>
      <c r="AF158" s="57"/>
      <c r="AG158" s="57"/>
      <c r="AH158" s="57"/>
      <c r="AI158" s="57"/>
      <c r="AJ158" s="57"/>
      <c r="AK158" s="57"/>
      <c r="AL158" s="57"/>
      <c r="AM158" s="57"/>
      <c r="AN158" s="57"/>
      <c r="AP158" s="57"/>
      <c r="AQ158" s="57"/>
      <c r="AR158" s="57"/>
      <c r="AS158" s="57"/>
      <c r="AT158" s="57"/>
      <c r="AU158" s="57"/>
      <c r="AV158" s="57"/>
      <c r="AW158" s="57"/>
      <c r="AX158" s="57"/>
      <c r="AY158" s="57"/>
      <c r="AZ158" s="57"/>
      <c r="BA158" s="57"/>
      <c r="BB158" s="57"/>
      <c r="BC158" s="57"/>
      <c r="BD158" s="57"/>
      <c r="BE158" s="57"/>
      <c r="BF158" s="57"/>
      <c r="BG158" s="57"/>
      <c r="BH158" s="57"/>
    </row>
    <row r="159" spans="2:60" ht="23.25" x14ac:dyDescent="0.5">
      <c r="B159" s="57"/>
      <c r="C159" s="57"/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127"/>
      <c r="R159"/>
      <c r="S159"/>
      <c r="T159"/>
      <c r="U159"/>
      <c r="V159"/>
      <c r="W159"/>
      <c r="X159" s="57"/>
      <c r="Y159" s="57"/>
      <c r="Z159" s="57"/>
      <c r="AA159" s="57"/>
      <c r="AB159" s="57"/>
      <c r="AC159" s="57"/>
      <c r="AD159" s="57"/>
      <c r="AE159" s="57"/>
      <c r="AF159" s="57"/>
      <c r="AG159" s="57"/>
      <c r="AH159" s="57"/>
      <c r="AI159" s="57"/>
      <c r="AJ159" s="57"/>
      <c r="AK159" s="57"/>
      <c r="AL159" s="57"/>
      <c r="AM159" s="57"/>
      <c r="AN159" s="57"/>
      <c r="AP159" s="57"/>
      <c r="AQ159" s="57"/>
      <c r="AR159" s="57"/>
      <c r="AS159" s="57"/>
      <c r="AT159" s="57"/>
      <c r="AU159" s="57"/>
      <c r="AV159" s="57"/>
      <c r="AW159" s="57"/>
      <c r="AX159" s="57"/>
      <c r="AY159" s="57"/>
      <c r="AZ159" s="57"/>
      <c r="BA159" s="57"/>
      <c r="BB159" s="57"/>
      <c r="BC159" s="57"/>
      <c r="BD159" s="57"/>
      <c r="BE159" s="57"/>
      <c r="BF159" s="57"/>
      <c r="BG159" s="57"/>
      <c r="BH159" s="57"/>
    </row>
    <row r="160" spans="2:60" ht="23.25" x14ac:dyDescent="0.5">
      <c r="B160" s="57"/>
      <c r="C160" s="57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127"/>
      <c r="R160"/>
      <c r="S160"/>
      <c r="T160"/>
      <c r="U160"/>
      <c r="V160"/>
      <c r="W160"/>
      <c r="X160" s="57"/>
      <c r="Y160" s="57"/>
      <c r="Z160" s="57"/>
      <c r="AA160" s="57"/>
      <c r="AB160" s="57"/>
      <c r="AC160" s="57"/>
      <c r="AD160" s="57"/>
      <c r="AE160" s="57"/>
      <c r="AF160" s="57"/>
      <c r="AG160" s="57"/>
      <c r="AH160" s="57"/>
      <c r="AI160" s="57"/>
      <c r="AJ160" s="57"/>
      <c r="AK160" s="57"/>
      <c r="AL160" s="57"/>
      <c r="AM160" s="57"/>
      <c r="AN160" s="57"/>
      <c r="AP160" s="57"/>
      <c r="AQ160" s="57"/>
      <c r="AR160" s="57"/>
      <c r="AS160" s="57"/>
      <c r="AT160" s="57"/>
      <c r="AU160" s="57"/>
      <c r="AV160" s="57"/>
      <c r="AW160" s="57"/>
      <c r="AX160" s="57"/>
      <c r="AY160" s="57"/>
      <c r="AZ160" s="57"/>
      <c r="BA160" s="57"/>
      <c r="BB160" s="57"/>
      <c r="BC160" s="57"/>
      <c r="BD160" s="57"/>
      <c r="BE160" s="57"/>
      <c r="BF160" s="57"/>
      <c r="BG160" s="57"/>
      <c r="BH160" s="57"/>
    </row>
    <row r="161" spans="2:60" ht="23.25" x14ac:dyDescent="0.5">
      <c r="B161" s="57"/>
      <c r="C161" s="57"/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127"/>
      <c r="R161"/>
      <c r="S161"/>
      <c r="T161"/>
      <c r="U161"/>
      <c r="V161"/>
      <c r="W161"/>
      <c r="X161" s="57"/>
      <c r="Y161" s="57"/>
      <c r="Z161" s="57"/>
      <c r="AA161" s="57"/>
      <c r="AB161" s="57"/>
      <c r="AC161" s="57"/>
      <c r="AD161" s="57"/>
      <c r="AE161" s="57"/>
      <c r="AF161" s="57"/>
      <c r="AG161" s="57"/>
      <c r="AH161" s="57"/>
      <c r="AI161" s="57"/>
      <c r="AJ161" s="57"/>
      <c r="AK161" s="57"/>
      <c r="AL161" s="57"/>
      <c r="AM161" s="57"/>
      <c r="AN161" s="57"/>
      <c r="AP161" s="57"/>
      <c r="AQ161" s="57"/>
      <c r="AR161" s="57"/>
      <c r="AS161" s="57"/>
      <c r="AT161" s="57"/>
      <c r="AU161" s="57"/>
      <c r="AV161" s="57"/>
      <c r="AW161" s="57"/>
      <c r="AX161" s="57"/>
      <c r="AY161" s="57"/>
      <c r="AZ161" s="57"/>
      <c r="BA161" s="57"/>
      <c r="BB161" s="57"/>
      <c r="BC161" s="57"/>
      <c r="BD161" s="57"/>
      <c r="BE161" s="57"/>
      <c r="BF161" s="57"/>
      <c r="BG161" s="57"/>
      <c r="BH161" s="57"/>
    </row>
    <row r="162" spans="2:60" ht="23.25" x14ac:dyDescent="0.5">
      <c r="B162" s="57"/>
      <c r="C162" s="57"/>
      <c r="D162" s="57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127"/>
      <c r="R162"/>
      <c r="S162"/>
      <c r="T162"/>
      <c r="U162"/>
      <c r="V162"/>
      <c r="W162"/>
      <c r="X162" s="57"/>
      <c r="Y162" s="57"/>
      <c r="Z162" s="57"/>
      <c r="AA162" s="57"/>
      <c r="AB162" s="57"/>
      <c r="AC162" s="57"/>
      <c r="AD162" s="57"/>
      <c r="AE162" s="57"/>
      <c r="AF162" s="57"/>
      <c r="AG162" s="57"/>
      <c r="AH162" s="57"/>
      <c r="AI162" s="57"/>
      <c r="AJ162" s="57"/>
      <c r="AK162" s="57"/>
      <c r="AL162" s="57"/>
      <c r="AM162" s="57"/>
      <c r="AN162" s="57"/>
      <c r="AP162" s="57"/>
      <c r="AQ162" s="57"/>
      <c r="AR162" s="57"/>
      <c r="AS162" s="57"/>
      <c r="AT162" s="57"/>
      <c r="AU162" s="57"/>
      <c r="AV162" s="57"/>
      <c r="AW162" s="57"/>
      <c r="AX162" s="57"/>
      <c r="AY162" s="57"/>
      <c r="AZ162" s="57"/>
      <c r="BA162" s="57"/>
      <c r="BB162" s="57"/>
      <c r="BC162" s="57"/>
      <c r="BD162" s="57"/>
      <c r="BE162" s="57"/>
      <c r="BF162" s="57"/>
      <c r="BG162" s="57"/>
      <c r="BH162" s="57"/>
    </row>
    <row r="163" spans="2:60" ht="23.25" x14ac:dyDescent="0.5">
      <c r="B163" s="57"/>
      <c r="C163" s="57"/>
      <c r="D163" s="57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127"/>
      <c r="R163"/>
      <c r="S163"/>
      <c r="T163"/>
      <c r="U163"/>
      <c r="V163"/>
      <c r="W163"/>
      <c r="X163" s="57"/>
      <c r="Y163" s="57"/>
      <c r="Z163" s="57"/>
      <c r="AA163" s="57"/>
      <c r="AB163" s="57"/>
      <c r="AC163" s="57"/>
      <c r="AD163" s="57"/>
      <c r="AE163" s="57"/>
      <c r="AF163" s="57"/>
      <c r="AG163" s="57"/>
      <c r="AH163" s="57"/>
      <c r="AI163" s="57"/>
      <c r="AJ163" s="57"/>
      <c r="AK163" s="57"/>
      <c r="AL163" s="57"/>
      <c r="AM163" s="57"/>
      <c r="AN163" s="57"/>
      <c r="AP163" s="57"/>
      <c r="AQ163" s="57"/>
      <c r="AR163" s="57"/>
      <c r="AS163" s="57"/>
      <c r="AT163" s="57"/>
      <c r="AU163" s="57"/>
      <c r="AV163" s="57"/>
      <c r="AW163" s="57"/>
      <c r="AX163" s="57"/>
      <c r="AY163" s="57"/>
      <c r="AZ163" s="57"/>
      <c r="BA163" s="57"/>
      <c r="BB163" s="57"/>
      <c r="BC163" s="57"/>
      <c r="BD163" s="57"/>
      <c r="BE163" s="57"/>
      <c r="BF163" s="57"/>
      <c r="BG163" s="57"/>
      <c r="BH163" s="57"/>
    </row>
    <row r="164" spans="2:60" ht="23.25" x14ac:dyDescent="0.5">
      <c r="B164" s="57"/>
      <c r="C164" s="57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127"/>
      <c r="R164"/>
      <c r="S164"/>
      <c r="T164"/>
      <c r="U164"/>
      <c r="V164"/>
      <c r="W164"/>
      <c r="X164" s="57"/>
      <c r="Y164" s="57"/>
      <c r="Z164" s="57"/>
      <c r="AA164" s="57"/>
      <c r="AB164" s="57"/>
      <c r="AC164" s="57"/>
      <c r="AD164" s="57"/>
      <c r="AE164" s="57"/>
      <c r="AF164" s="57"/>
      <c r="AG164" s="57"/>
      <c r="AH164" s="57"/>
      <c r="AI164" s="57"/>
      <c r="AJ164" s="57"/>
      <c r="AK164" s="57"/>
      <c r="AL164" s="57"/>
      <c r="AM164" s="57"/>
      <c r="AN164" s="57"/>
      <c r="AP164" s="57"/>
      <c r="AQ164" s="57"/>
      <c r="AR164" s="57"/>
      <c r="AS164" s="57"/>
      <c r="AT164" s="57"/>
      <c r="AU164" s="57"/>
      <c r="AV164" s="57"/>
      <c r="AW164" s="57"/>
      <c r="AX164" s="57"/>
      <c r="AY164" s="57"/>
      <c r="AZ164" s="57"/>
      <c r="BA164" s="57"/>
      <c r="BB164" s="57"/>
      <c r="BC164" s="57"/>
      <c r="BD164" s="57"/>
      <c r="BE164" s="57"/>
      <c r="BF164" s="57"/>
      <c r="BG164" s="57"/>
      <c r="BH164" s="57"/>
    </row>
    <row r="165" spans="2:60" ht="23.25" x14ac:dyDescent="0.5">
      <c r="B165" s="57"/>
      <c r="C165" s="57"/>
      <c r="D165" s="57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127"/>
      <c r="R165"/>
      <c r="S165"/>
      <c r="T165"/>
      <c r="U165"/>
      <c r="V165"/>
      <c r="W165"/>
      <c r="X165" s="57"/>
      <c r="Y165" s="57"/>
      <c r="Z165" s="57"/>
      <c r="AA165" s="57"/>
      <c r="AB165" s="57"/>
      <c r="AC165" s="57"/>
      <c r="AD165" s="57"/>
      <c r="AE165" s="57"/>
      <c r="AF165" s="57"/>
      <c r="AG165" s="57"/>
      <c r="AH165" s="57"/>
      <c r="AI165" s="57"/>
      <c r="AJ165" s="57"/>
      <c r="AK165" s="57"/>
      <c r="AL165" s="57"/>
      <c r="AM165" s="57"/>
      <c r="AN165" s="57"/>
      <c r="AP165" s="57"/>
      <c r="AQ165" s="57"/>
      <c r="AR165" s="57"/>
      <c r="AS165" s="57"/>
      <c r="AT165" s="57"/>
      <c r="AU165" s="57"/>
      <c r="AV165" s="57"/>
      <c r="AW165" s="57"/>
      <c r="AX165" s="57"/>
      <c r="AY165" s="57"/>
      <c r="AZ165" s="57"/>
      <c r="BA165" s="57"/>
      <c r="BB165" s="57"/>
      <c r="BC165" s="57"/>
      <c r="BD165" s="57"/>
      <c r="BE165" s="57"/>
      <c r="BF165" s="57"/>
      <c r="BG165" s="57"/>
      <c r="BH165" s="57"/>
    </row>
    <row r="166" spans="2:60" ht="23.25" x14ac:dyDescent="0.5">
      <c r="B166" s="57"/>
      <c r="C166" s="57"/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127"/>
      <c r="R166"/>
      <c r="S166"/>
      <c r="T166"/>
      <c r="U166"/>
      <c r="V166"/>
      <c r="W166"/>
      <c r="X166" s="57"/>
      <c r="Y166" s="57"/>
      <c r="Z166" s="57"/>
      <c r="AA166" s="57"/>
      <c r="AB166" s="57"/>
      <c r="AC166" s="57"/>
      <c r="AD166" s="57"/>
      <c r="AE166" s="57"/>
      <c r="AF166" s="57"/>
      <c r="AG166" s="57"/>
      <c r="AH166" s="57"/>
      <c r="AI166" s="57"/>
      <c r="AJ166" s="57"/>
      <c r="AK166" s="57"/>
      <c r="AL166" s="57"/>
      <c r="AM166" s="57"/>
      <c r="AN166" s="57"/>
      <c r="AP166" s="57"/>
      <c r="AQ166" s="57"/>
      <c r="AR166" s="57"/>
      <c r="AS166" s="57"/>
      <c r="AT166" s="57"/>
      <c r="AU166" s="57"/>
      <c r="AV166" s="57"/>
      <c r="AW166" s="57"/>
      <c r="AX166" s="57"/>
      <c r="AY166" s="57"/>
      <c r="AZ166" s="57"/>
      <c r="BA166" s="57"/>
      <c r="BB166" s="57"/>
      <c r="BC166" s="57"/>
      <c r="BD166" s="57"/>
      <c r="BE166" s="57"/>
      <c r="BF166" s="57"/>
      <c r="BG166" s="57"/>
      <c r="BH166" s="57"/>
    </row>
    <row r="167" spans="2:60" ht="23.25" x14ac:dyDescent="0.5">
      <c r="B167" s="57"/>
      <c r="C167" s="57"/>
      <c r="D167" s="57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127"/>
      <c r="R167"/>
      <c r="S167"/>
      <c r="T167"/>
      <c r="U167"/>
      <c r="V167"/>
      <c r="W167"/>
      <c r="X167" s="57"/>
      <c r="Y167" s="57"/>
      <c r="Z167" s="57"/>
      <c r="AA167" s="57"/>
      <c r="AB167" s="57"/>
      <c r="AC167" s="57"/>
      <c r="AD167" s="57"/>
      <c r="AE167" s="57"/>
      <c r="AF167" s="57"/>
      <c r="AG167" s="57"/>
      <c r="AH167" s="57"/>
      <c r="AI167" s="57"/>
      <c r="AJ167" s="57"/>
      <c r="AK167" s="57"/>
      <c r="AL167" s="57"/>
      <c r="AM167" s="57"/>
      <c r="AN167" s="57"/>
      <c r="AP167" s="57"/>
      <c r="AQ167" s="57"/>
      <c r="AR167" s="57"/>
      <c r="AS167" s="57"/>
      <c r="AT167" s="57"/>
      <c r="AU167" s="57"/>
      <c r="AV167" s="57"/>
      <c r="AW167" s="57"/>
      <c r="AX167" s="57"/>
      <c r="AY167" s="57"/>
      <c r="AZ167" s="57"/>
      <c r="BA167" s="57"/>
      <c r="BB167" s="57"/>
      <c r="BC167" s="57"/>
      <c r="BD167" s="57"/>
      <c r="BE167" s="57"/>
      <c r="BF167" s="57"/>
      <c r="BG167" s="57"/>
      <c r="BH167" s="57"/>
    </row>
    <row r="168" spans="2:60" ht="23.25" x14ac:dyDescent="0.5">
      <c r="B168" s="57"/>
      <c r="C168" s="57"/>
      <c r="D168" s="57"/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127"/>
      <c r="R168"/>
      <c r="S168"/>
      <c r="T168"/>
      <c r="U168"/>
      <c r="V168"/>
      <c r="W168"/>
      <c r="X168" s="57"/>
      <c r="Y168" s="57"/>
      <c r="Z168" s="57"/>
      <c r="AA168" s="57"/>
      <c r="AB168" s="57"/>
      <c r="AC168" s="57"/>
      <c r="AD168" s="57"/>
      <c r="AE168" s="57"/>
      <c r="AF168" s="57"/>
      <c r="AG168" s="57"/>
      <c r="AH168" s="57"/>
      <c r="AI168" s="57"/>
      <c r="AJ168" s="57"/>
      <c r="AK168" s="57"/>
      <c r="AL168" s="57"/>
      <c r="AM168" s="57"/>
      <c r="AN168" s="57"/>
      <c r="AP168" s="57"/>
      <c r="AQ168" s="57"/>
      <c r="AR168" s="57"/>
      <c r="AS168" s="57"/>
      <c r="AT168" s="57"/>
      <c r="AU168" s="57"/>
      <c r="AV168" s="57"/>
      <c r="AW168" s="57"/>
      <c r="AX168" s="57"/>
      <c r="AY168" s="57"/>
      <c r="AZ168" s="57"/>
      <c r="BA168" s="57"/>
      <c r="BB168" s="57"/>
      <c r="BC168" s="57"/>
      <c r="BD168" s="57"/>
      <c r="BE168" s="57"/>
      <c r="BF168" s="57"/>
      <c r="BG168" s="57"/>
      <c r="BH168" s="57"/>
    </row>
    <row r="169" spans="2:60" ht="23.25" x14ac:dyDescent="0.5">
      <c r="B169" s="57"/>
      <c r="C169" s="57"/>
      <c r="D169" s="57"/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127"/>
      <c r="R169"/>
      <c r="S169"/>
      <c r="T169"/>
      <c r="U169"/>
      <c r="V169"/>
      <c r="W169"/>
      <c r="X169" s="57"/>
      <c r="Y169" s="57"/>
      <c r="Z169" s="57"/>
      <c r="AA169" s="57"/>
      <c r="AB169" s="57"/>
      <c r="AC169" s="57"/>
      <c r="AD169" s="57"/>
      <c r="AE169" s="57"/>
      <c r="AF169" s="57"/>
      <c r="AG169" s="57"/>
      <c r="AH169" s="57"/>
      <c r="AI169" s="57"/>
      <c r="AJ169" s="57"/>
      <c r="AK169" s="57"/>
      <c r="AL169" s="57"/>
      <c r="AM169" s="57"/>
      <c r="AN169" s="57"/>
      <c r="AP169" s="57"/>
      <c r="AQ169" s="57"/>
      <c r="AR169" s="57"/>
      <c r="AS169" s="57"/>
      <c r="AT169" s="57"/>
      <c r="AU169" s="57"/>
      <c r="AV169" s="57"/>
      <c r="AW169" s="57"/>
      <c r="AX169" s="57"/>
      <c r="AY169" s="57"/>
      <c r="AZ169" s="57"/>
      <c r="BA169" s="57"/>
      <c r="BB169" s="57"/>
      <c r="BC169" s="57"/>
      <c r="BD169" s="57"/>
      <c r="BE169" s="57"/>
      <c r="BF169" s="57"/>
      <c r="BG169" s="57"/>
      <c r="BH169" s="57"/>
    </row>
    <row r="170" spans="2:60" ht="23.25" x14ac:dyDescent="0.5">
      <c r="B170" s="57"/>
      <c r="C170" s="57"/>
      <c r="D170" s="57"/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127"/>
      <c r="R170"/>
      <c r="S170"/>
      <c r="T170"/>
      <c r="U170"/>
      <c r="V170"/>
      <c r="W170"/>
      <c r="X170" s="57"/>
      <c r="Y170" s="57"/>
      <c r="Z170" s="57"/>
      <c r="AA170" s="57"/>
      <c r="AB170" s="57"/>
      <c r="AC170" s="57"/>
      <c r="AD170" s="57"/>
      <c r="AE170" s="57"/>
      <c r="AF170" s="57"/>
      <c r="AG170" s="57"/>
      <c r="AH170" s="57"/>
      <c r="AI170" s="57"/>
      <c r="AJ170" s="57"/>
      <c r="AK170" s="57"/>
      <c r="AL170" s="57"/>
      <c r="AM170" s="57"/>
      <c r="AN170" s="57"/>
      <c r="AP170" s="57"/>
      <c r="AQ170" s="57"/>
      <c r="AR170" s="57"/>
      <c r="AS170" s="57"/>
      <c r="AT170" s="57"/>
      <c r="AU170" s="57"/>
      <c r="AV170" s="57"/>
      <c r="AW170" s="57"/>
      <c r="AX170" s="57"/>
      <c r="AY170" s="57"/>
      <c r="AZ170" s="57"/>
      <c r="BA170" s="57"/>
      <c r="BB170" s="57"/>
      <c r="BC170" s="57"/>
      <c r="BD170" s="57"/>
      <c r="BE170" s="57"/>
      <c r="BF170" s="57"/>
      <c r="BG170" s="57"/>
      <c r="BH170" s="57"/>
    </row>
    <row r="171" spans="2:60" ht="23.25" x14ac:dyDescent="0.5">
      <c r="B171" s="57"/>
      <c r="C171" s="57"/>
      <c r="D171" s="57"/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127"/>
      <c r="R171"/>
      <c r="S171"/>
      <c r="T171"/>
      <c r="U171"/>
      <c r="V171"/>
      <c r="W171"/>
      <c r="X171" s="57"/>
      <c r="Y171" s="57"/>
      <c r="Z171" s="57"/>
      <c r="AA171" s="57"/>
      <c r="AB171" s="57"/>
      <c r="AC171" s="57"/>
      <c r="AD171" s="57"/>
      <c r="AE171" s="57"/>
      <c r="AF171" s="57"/>
      <c r="AG171" s="57"/>
      <c r="AH171" s="57"/>
      <c r="AI171" s="57"/>
      <c r="AJ171" s="57"/>
      <c r="AK171" s="57"/>
      <c r="AL171" s="57"/>
      <c r="AM171" s="57"/>
      <c r="AN171" s="57"/>
      <c r="AP171" s="57"/>
      <c r="AQ171" s="57"/>
      <c r="AR171" s="57"/>
      <c r="AS171" s="57"/>
      <c r="AT171" s="57"/>
      <c r="AU171" s="57"/>
      <c r="AV171" s="57"/>
      <c r="AW171" s="57"/>
      <c r="AX171" s="57"/>
      <c r="AY171" s="57"/>
      <c r="AZ171" s="57"/>
      <c r="BA171" s="57"/>
      <c r="BB171" s="57"/>
      <c r="BC171" s="57"/>
      <c r="BD171" s="57"/>
      <c r="BE171" s="57"/>
      <c r="BF171" s="57"/>
      <c r="BG171" s="57"/>
      <c r="BH171" s="57"/>
    </row>
    <row r="172" spans="2:60" ht="23.25" x14ac:dyDescent="0.5">
      <c r="B172" s="57"/>
      <c r="C172" s="57"/>
      <c r="D172" s="57"/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127"/>
      <c r="R172"/>
      <c r="S172"/>
      <c r="T172"/>
      <c r="U172"/>
      <c r="V172"/>
      <c r="W172"/>
      <c r="X172" s="57"/>
      <c r="Y172" s="57"/>
      <c r="Z172" s="57"/>
      <c r="AA172" s="57"/>
      <c r="AB172" s="57"/>
      <c r="AC172" s="57"/>
      <c r="AD172" s="57"/>
      <c r="AE172" s="57"/>
      <c r="AF172" s="57"/>
      <c r="AG172" s="57"/>
      <c r="AH172" s="57"/>
      <c r="AI172" s="57"/>
      <c r="AJ172" s="57"/>
      <c r="AK172" s="57"/>
      <c r="AL172" s="57"/>
      <c r="AM172" s="57"/>
      <c r="AN172" s="57"/>
      <c r="AP172" s="57"/>
      <c r="AQ172" s="57"/>
      <c r="AR172" s="57"/>
      <c r="AS172" s="57"/>
      <c r="AT172" s="57"/>
      <c r="AU172" s="57"/>
      <c r="AV172" s="57"/>
      <c r="AW172" s="57"/>
      <c r="AX172" s="57"/>
      <c r="AY172" s="57"/>
      <c r="AZ172" s="57"/>
      <c r="BA172" s="57"/>
      <c r="BB172" s="57"/>
      <c r="BC172" s="57"/>
      <c r="BD172" s="57"/>
      <c r="BE172" s="57"/>
      <c r="BF172" s="57"/>
      <c r="BG172" s="57"/>
      <c r="BH172" s="57"/>
    </row>
    <row r="173" spans="2:60" ht="23.25" x14ac:dyDescent="0.5">
      <c r="B173" s="57"/>
      <c r="C173" s="57"/>
      <c r="D173" s="57"/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127"/>
      <c r="R173"/>
      <c r="S173"/>
      <c r="T173"/>
      <c r="U173"/>
      <c r="V173"/>
      <c r="W173"/>
      <c r="X173" s="57"/>
      <c r="Y173" s="57"/>
      <c r="Z173" s="57"/>
      <c r="AA173" s="57"/>
      <c r="AB173" s="57"/>
      <c r="AC173" s="57"/>
      <c r="AD173" s="57"/>
      <c r="AE173" s="57"/>
      <c r="AF173" s="57"/>
      <c r="AG173" s="57"/>
      <c r="AH173" s="57"/>
      <c r="AI173" s="57"/>
      <c r="AJ173" s="57"/>
      <c r="AK173" s="57"/>
      <c r="AL173" s="57"/>
      <c r="AM173" s="57"/>
      <c r="AN173" s="57"/>
      <c r="AP173" s="57"/>
      <c r="AQ173" s="57"/>
      <c r="AR173" s="57"/>
      <c r="AS173" s="57"/>
      <c r="AT173" s="57"/>
      <c r="AU173" s="57"/>
      <c r="AV173" s="57"/>
      <c r="AW173" s="57"/>
      <c r="AX173" s="57"/>
      <c r="AY173" s="57"/>
      <c r="AZ173" s="57"/>
      <c r="BA173" s="57"/>
      <c r="BB173" s="57"/>
      <c r="BC173" s="57"/>
      <c r="BD173" s="57"/>
      <c r="BE173" s="57"/>
      <c r="BF173" s="57"/>
      <c r="BG173" s="57"/>
      <c r="BH173" s="57"/>
    </row>
    <row r="174" spans="2:60" ht="23.25" x14ac:dyDescent="0.5">
      <c r="B174" s="57"/>
      <c r="C174" s="57"/>
      <c r="D174" s="57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133"/>
      <c r="R174"/>
      <c r="S174"/>
      <c r="T174"/>
      <c r="U174"/>
      <c r="V174"/>
      <c r="W174"/>
      <c r="X174" s="57"/>
      <c r="Y174" s="57"/>
      <c r="Z174" s="57"/>
      <c r="AA174" s="57"/>
      <c r="AB174" s="57"/>
      <c r="AC174" s="57"/>
      <c r="AD174" s="57"/>
      <c r="AE174" s="57"/>
      <c r="AF174" s="57"/>
      <c r="AG174" s="57"/>
      <c r="AH174" s="57"/>
      <c r="AI174" s="57"/>
      <c r="AJ174" s="57"/>
      <c r="AK174" s="57"/>
      <c r="AL174" s="57"/>
      <c r="AM174" s="57"/>
      <c r="AN174" s="57"/>
      <c r="AP174" s="57"/>
      <c r="AQ174" s="57"/>
      <c r="AR174" s="57"/>
      <c r="AS174" s="57"/>
      <c r="AT174" s="57"/>
      <c r="AU174" s="57"/>
      <c r="AV174" s="57"/>
      <c r="AW174" s="57"/>
      <c r="AX174" s="57"/>
      <c r="AY174" s="57"/>
      <c r="AZ174" s="57"/>
      <c r="BA174" s="57"/>
      <c r="BB174" s="57"/>
      <c r="BC174" s="57"/>
      <c r="BD174" s="57"/>
      <c r="BE174" s="57"/>
      <c r="BF174" s="57"/>
      <c r="BG174" s="57"/>
      <c r="BH174" s="57"/>
    </row>
    <row r="175" spans="2:60" ht="23.25" x14ac:dyDescent="0.5">
      <c r="B175" s="57"/>
      <c r="C175" s="57"/>
      <c r="D175" s="57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133"/>
      <c r="R175"/>
      <c r="S175"/>
      <c r="T175"/>
      <c r="U175"/>
      <c r="V175"/>
      <c r="W175"/>
      <c r="X175" s="57"/>
      <c r="Y175" s="57"/>
      <c r="Z175" s="57"/>
      <c r="AA175" s="57"/>
      <c r="AB175" s="57"/>
      <c r="AC175" s="57"/>
      <c r="AD175" s="57"/>
      <c r="AE175" s="57"/>
      <c r="AF175" s="57"/>
      <c r="AG175" s="57"/>
      <c r="AH175" s="57"/>
      <c r="AI175" s="57"/>
      <c r="AJ175" s="57"/>
      <c r="AK175" s="57"/>
      <c r="AL175" s="57"/>
      <c r="AM175" s="57"/>
      <c r="AN175" s="57"/>
      <c r="AP175" s="57"/>
      <c r="AQ175" s="57"/>
      <c r="AR175" s="57"/>
      <c r="AS175" s="57"/>
      <c r="AT175" s="57"/>
      <c r="AU175" s="57"/>
      <c r="AV175" s="57"/>
      <c r="AW175" s="57"/>
      <c r="AX175" s="57"/>
      <c r="AY175" s="57"/>
      <c r="AZ175" s="57"/>
      <c r="BA175" s="57"/>
      <c r="BB175" s="57"/>
      <c r="BC175" s="57"/>
      <c r="BD175" s="57"/>
      <c r="BE175" s="57"/>
      <c r="BF175" s="57"/>
      <c r="BG175" s="57"/>
      <c r="BH175" s="57"/>
    </row>
    <row r="176" spans="2:60" ht="23.25" x14ac:dyDescent="0.5"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133"/>
      <c r="R176"/>
      <c r="S176"/>
      <c r="T176"/>
      <c r="U176"/>
      <c r="V176"/>
      <c r="W176"/>
      <c r="X176" s="57"/>
      <c r="Y176" s="57"/>
      <c r="Z176" s="57"/>
      <c r="AA176" s="57"/>
      <c r="AB176" s="57"/>
      <c r="AC176" s="57"/>
      <c r="AD176" s="57"/>
      <c r="AE176" s="57"/>
      <c r="AF176" s="57"/>
      <c r="AG176" s="57"/>
      <c r="AH176" s="57"/>
      <c r="AI176" s="57"/>
      <c r="AJ176" s="57"/>
      <c r="AK176" s="57"/>
      <c r="AL176" s="57"/>
      <c r="AM176" s="57"/>
      <c r="AN176" s="57"/>
      <c r="AP176" s="57"/>
      <c r="AQ176" s="57"/>
      <c r="AR176" s="57"/>
      <c r="AS176" s="57"/>
      <c r="AT176" s="57"/>
      <c r="AU176" s="57"/>
      <c r="AV176" s="57"/>
      <c r="AW176" s="57"/>
      <c r="AX176" s="57"/>
      <c r="AY176" s="57"/>
      <c r="AZ176" s="57"/>
      <c r="BA176" s="57"/>
      <c r="BB176" s="57"/>
      <c r="BC176" s="57"/>
      <c r="BD176" s="57"/>
      <c r="BE176" s="57"/>
      <c r="BF176" s="57"/>
      <c r="BG176" s="57"/>
      <c r="BH176" s="57"/>
    </row>
    <row r="177" spans="2:60" ht="23.25" x14ac:dyDescent="0.5">
      <c r="B177" s="57"/>
      <c r="C177" s="57"/>
      <c r="D177" s="57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133" t="s">
        <v>191</v>
      </c>
      <c r="R177" s="133" t="s">
        <v>192</v>
      </c>
      <c r="S177" s="133" t="s">
        <v>193</v>
      </c>
      <c r="T177"/>
      <c r="U177"/>
      <c r="V177"/>
      <c r="W177"/>
      <c r="X177" s="57"/>
      <c r="Y177" s="57"/>
      <c r="Z177" s="57"/>
      <c r="AA177" s="57"/>
      <c r="AB177" s="57"/>
      <c r="AC177" s="57"/>
      <c r="AD177" s="57"/>
      <c r="AE177" s="57"/>
      <c r="AF177" s="57"/>
      <c r="AG177" s="57"/>
      <c r="AH177" s="57"/>
      <c r="AI177" s="57"/>
      <c r="AJ177" s="57"/>
      <c r="AK177" s="57"/>
      <c r="AL177" s="57"/>
      <c r="AM177" s="57"/>
      <c r="AN177" s="57"/>
      <c r="AP177" s="57"/>
      <c r="AQ177" s="57"/>
      <c r="AR177" s="57"/>
      <c r="AS177" s="57"/>
      <c r="AT177" s="57"/>
      <c r="AU177" s="57"/>
      <c r="AV177" s="57"/>
      <c r="AW177" s="57"/>
      <c r="AX177" s="57"/>
      <c r="AY177" s="57"/>
      <c r="AZ177" s="57"/>
      <c r="BA177" s="57"/>
      <c r="BB177" s="57"/>
      <c r="BC177" s="57"/>
      <c r="BD177" s="57"/>
      <c r="BE177" s="57"/>
      <c r="BF177" s="57"/>
      <c r="BG177" s="57"/>
      <c r="BH177" s="57"/>
    </row>
    <row r="178" spans="2:60" ht="23.25" x14ac:dyDescent="0.5">
      <c r="B178" s="57"/>
      <c r="C178" s="57"/>
      <c r="D178" s="57"/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134" t="s">
        <v>194</v>
      </c>
      <c r="R178"/>
      <c r="S178"/>
      <c r="T178"/>
      <c r="U178"/>
      <c r="V178"/>
      <c r="W178"/>
      <c r="X178" s="57"/>
      <c r="Y178" s="57"/>
      <c r="Z178" s="57"/>
      <c r="AA178" s="57"/>
      <c r="AB178" s="57"/>
      <c r="AC178" s="57"/>
      <c r="AD178" s="57"/>
      <c r="AE178" s="57"/>
      <c r="AF178" s="57"/>
      <c r="AG178" s="57"/>
      <c r="AH178" s="57"/>
      <c r="AI178" s="57"/>
      <c r="AJ178" s="57"/>
      <c r="AK178" s="57"/>
      <c r="AL178" s="57"/>
      <c r="AM178" s="57"/>
      <c r="AN178" s="57"/>
      <c r="AP178" s="57"/>
      <c r="AQ178" s="57"/>
      <c r="AR178" s="57"/>
      <c r="AS178" s="57"/>
      <c r="AT178" s="57"/>
      <c r="AU178" s="57"/>
      <c r="AV178" s="57"/>
      <c r="AW178" s="57"/>
      <c r="AX178" s="57"/>
      <c r="AY178" s="57"/>
      <c r="AZ178" s="57"/>
      <c r="BA178" s="57"/>
      <c r="BB178" s="57"/>
      <c r="BC178" s="57"/>
      <c r="BD178" s="57"/>
      <c r="BE178" s="57"/>
      <c r="BF178" s="57"/>
      <c r="BG178" s="57"/>
      <c r="BH178" s="57"/>
    </row>
    <row r="179" spans="2:60" ht="23.25" x14ac:dyDescent="0.5">
      <c r="B179" s="57"/>
      <c r="C179" s="57"/>
      <c r="D179" s="57"/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135" t="s">
        <v>195</v>
      </c>
      <c r="R179"/>
      <c r="S179"/>
      <c r="T179"/>
      <c r="U179"/>
      <c r="V179"/>
      <c r="W179"/>
      <c r="X179" s="57"/>
      <c r="Y179" s="57"/>
      <c r="Z179" s="57"/>
      <c r="AA179" s="57"/>
      <c r="AB179" s="57"/>
      <c r="AC179" s="57"/>
      <c r="AD179" s="57"/>
      <c r="AE179" s="57"/>
      <c r="AF179" s="57"/>
      <c r="AG179" s="57"/>
      <c r="AH179" s="57"/>
      <c r="AI179" s="57"/>
      <c r="AJ179" s="57"/>
      <c r="AK179" s="57"/>
      <c r="AL179" s="57"/>
      <c r="AM179" s="57"/>
      <c r="AN179" s="57"/>
      <c r="AP179" s="57"/>
      <c r="AQ179" s="57"/>
      <c r="AR179" s="57"/>
      <c r="AS179" s="57"/>
      <c r="AT179" s="57"/>
      <c r="AU179" s="57"/>
      <c r="AV179" s="57"/>
      <c r="AW179" s="57"/>
      <c r="AX179" s="57"/>
      <c r="AY179" s="57"/>
      <c r="AZ179" s="57"/>
      <c r="BA179" s="57"/>
      <c r="BB179" s="57"/>
      <c r="BC179" s="57"/>
      <c r="BD179" s="57"/>
      <c r="BE179" s="57"/>
      <c r="BF179" s="57"/>
      <c r="BG179" s="57"/>
      <c r="BH179" s="57"/>
    </row>
    <row r="180" spans="2:60" ht="23.25" x14ac:dyDescent="0.5">
      <c r="B180" s="57"/>
      <c r="C180" s="57"/>
      <c r="D180" s="57"/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136"/>
      <c r="R180"/>
      <c r="S180"/>
      <c r="T180"/>
      <c r="U180"/>
      <c r="V180"/>
      <c r="W180"/>
      <c r="X180" s="57"/>
      <c r="Y180" s="57"/>
      <c r="Z180" s="57"/>
      <c r="AA180" s="57"/>
      <c r="AB180" s="57"/>
      <c r="AC180" s="57"/>
      <c r="AD180" s="57"/>
      <c r="AE180" s="57"/>
      <c r="AF180" s="57"/>
      <c r="AG180" s="57"/>
      <c r="AH180" s="57"/>
      <c r="AI180" s="57"/>
      <c r="AJ180" s="57"/>
      <c r="AK180" s="57"/>
      <c r="AL180" s="57"/>
      <c r="AM180" s="57"/>
      <c r="AN180" s="57"/>
      <c r="AP180" s="57"/>
      <c r="AQ180" s="57"/>
      <c r="AR180" s="57"/>
      <c r="AS180" s="57"/>
      <c r="AT180" s="57"/>
      <c r="AU180" s="57"/>
      <c r="AV180" s="57"/>
      <c r="AW180" s="57"/>
      <c r="AX180" s="57"/>
      <c r="AY180" s="57"/>
      <c r="AZ180" s="57"/>
      <c r="BA180" s="57"/>
      <c r="BB180" s="57"/>
      <c r="BC180" s="57"/>
      <c r="BD180" s="57"/>
      <c r="BE180" s="57"/>
      <c r="BF180" s="57"/>
      <c r="BG180" s="57"/>
      <c r="BH180" s="57"/>
    </row>
    <row r="181" spans="2:60" ht="23.25" x14ac:dyDescent="0.5">
      <c r="B181" s="57"/>
      <c r="C181" s="57"/>
      <c r="D181" s="57"/>
      <c r="E181" s="57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/>
      <c r="R181"/>
      <c r="S181"/>
      <c r="T181"/>
      <c r="U181"/>
      <c r="V181" s="128" t="s">
        <v>196</v>
      </c>
      <c r="W181"/>
      <c r="X181" s="57"/>
      <c r="Y181" s="57"/>
      <c r="Z181" s="57"/>
      <c r="AA181" s="57"/>
      <c r="AB181" s="57"/>
      <c r="AC181" s="57"/>
      <c r="AD181" s="57"/>
      <c r="AE181" s="57"/>
      <c r="AF181" s="57"/>
      <c r="AG181" s="57"/>
      <c r="AH181" s="57"/>
      <c r="AI181" s="57"/>
      <c r="AJ181" s="57"/>
      <c r="AK181" s="57"/>
      <c r="AL181" s="57"/>
      <c r="AM181" s="57"/>
      <c r="AN181" s="57"/>
      <c r="AP181" s="57"/>
      <c r="AQ181" s="57"/>
      <c r="AR181" s="57"/>
      <c r="AS181" s="57"/>
      <c r="AT181" s="57"/>
      <c r="AU181" s="57"/>
      <c r="AV181" s="57"/>
      <c r="AW181" s="57"/>
      <c r="AX181" s="57"/>
      <c r="AY181" s="57"/>
      <c r="AZ181" s="57"/>
      <c r="BA181" s="57"/>
      <c r="BB181" s="57"/>
      <c r="BC181" s="57"/>
      <c r="BD181" s="57"/>
      <c r="BE181" s="57"/>
      <c r="BF181" s="57"/>
      <c r="BG181" s="57"/>
      <c r="BH181" s="57"/>
    </row>
    <row r="182" spans="2:60" ht="23.25" x14ac:dyDescent="0.5">
      <c r="B182" s="57"/>
      <c r="C182" s="57"/>
      <c r="D182" s="57"/>
      <c r="E182" s="57"/>
      <c r="F182" s="57"/>
      <c r="G182" s="57"/>
      <c r="H182" s="57"/>
      <c r="I182" s="57"/>
      <c r="J182" s="57"/>
      <c r="K182" s="57"/>
      <c r="L182" s="57"/>
      <c r="M182" s="57"/>
      <c r="N182" s="57"/>
      <c r="O182" s="57"/>
      <c r="P182" s="57"/>
      <c r="Q182" s="127"/>
      <c r="R182"/>
      <c r="S182"/>
      <c r="T182"/>
      <c r="U182"/>
      <c r="V182"/>
      <c r="W182"/>
      <c r="X182" s="57"/>
      <c r="Y182" s="57"/>
      <c r="Z182" s="57"/>
      <c r="AA182" s="57"/>
      <c r="AB182" s="57"/>
      <c r="AC182" s="57"/>
      <c r="AD182" s="57"/>
      <c r="AE182" s="57"/>
      <c r="AF182" s="57"/>
      <c r="AG182" s="57"/>
      <c r="AH182" s="57"/>
      <c r="AI182" s="57"/>
      <c r="AJ182" s="57"/>
      <c r="AK182" s="57"/>
      <c r="AL182" s="57"/>
      <c r="AM182" s="57"/>
      <c r="AN182" s="57"/>
      <c r="AP182" s="57"/>
      <c r="AQ182" s="57"/>
      <c r="AR182" s="57"/>
      <c r="AS182" s="57"/>
      <c r="AT182" s="57"/>
      <c r="AU182" s="57"/>
      <c r="AV182" s="57"/>
      <c r="AW182" s="57"/>
      <c r="AX182" s="57"/>
      <c r="AY182" s="57"/>
      <c r="AZ182" s="57"/>
      <c r="BA182" s="57"/>
      <c r="BB182" s="57"/>
      <c r="BC182" s="57"/>
      <c r="BD182" s="57"/>
      <c r="BE182" s="57"/>
      <c r="BF182" s="57"/>
      <c r="BG182" s="57"/>
      <c r="BH182" s="57"/>
    </row>
    <row r="183" spans="2:60" ht="23.25" x14ac:dyDescent="0.5">
      <c r="B183" s="57"/>
      <c r="C183" s="57"/>
      <c r="D183" s="57"/>
      <c r="E183" s="57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7"/>
      <c r="Q183" s="128" t="s">
        <v>197</v>
      </c>
      <c r="R183"/>
      <c r="S183"/>
      <c r="T183"/>
      <c r="U183"/>
      <c r="V183"/>
      <c r="W183"/>
      <c r="X183" s="57"/>
      <c r="Y183" s="57"/>
      <c r="Z183" s="57"/>
      <c r="AA183" s="57"/>
      <c r="AB183" s="57"/>
      <c r="AC183" s="57"/>
      <c r="AD183" s="57"/>
      <c r="AE183" s="57"/>
      <c r="AF183" s="57"/>
      <c r="AG183" s="57"/>
      <c r="AH183" s="57"/>
      <c r="AI183" s="57"/>
      <c r="AJ183" s="57"/>
      <c r="AK183" s="57"/>
      <c r="AL183" s="57"/>
      <c r="AM183" s="57"/>
      <c r="AN183" s="57"/>
      <c r="AP183" s="57"/>
      <c r="AQ183" s="57"/>
      <c r="AR183" s="57"/>
      <c r="AS183" s="57"/>
      <c r="AT183" s="57"/>
      <c r="AU183" s="57"/>
      <c r="AV183" s="57"/>
      <c r="AW183" s="57"/>
      <c r="AX183" s="57"/>
      <c r="AY183" s="57"/>
      <c r="AZ183" s="57"/>
      <c r="BA183" s="57"/>
      <c r="BB183" s="57"/>
      <c r="BC183" s="57"/>
      <c r="BD183" s="57"/>
      <c r="BE183" s="57"/>
      <c r="BF183" s="57"/>
      <c r="BG183" s="57"/>
      <c r="BH183" s="57"/>
    </row>
    <row r="184" spans="2:60" ht="23.25" x14ac:dyDescent="0.5">
      <c r="B184" s="57"/>
      <c r="C184" s="57"/>
      <c r="D184" s="57"/>
      <c r="E184" s="57"/>
      <c r="F184" s="57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127"/>
      <c r="R184"/>
      <c r="S184"/>
      <c r="T184"/>
      <c r="U184"/>
      <c r="V184"/>
      <c r="W184"/>
      <c r="X184" s="57"/>
      <c r="Y184" s="57"/>
      <c r="Z184" s="57"/>
      <c r="AA184" s="57"/>
      <c r="AB184" s="57"/>
      <c r="AC184" s="57"/>
      <c r="AD184" s="57"/>
      <c r="AE184" s="57"/>
      <c r="AF184" s="57"/>
      <c r="AG184" s="57"/>
      <c r="AH184" s="57"/>
      <c r="AI184" s="57"/>
      <c r="AJ184" s="57"/>
      <c r="AK184" s="57"/>
      <c r="AL184" s="57"/>
      <c r="AM184" s="57"/>
      <c r="AN184" s="57"/>
      <c r="AP184" s="57"/>
      <c r="AQ184" s="57"/>
      <c r="AR184" s="57"/>
      <c r="AS184" s="57"/>
      <c r="AT184" s="57"/>
      <c r="AU184" s="57"/>
      <c r="AV184" s="57"/>
      <c r="AW184" s="57"/>
      <c r="AX184" s="57"/>
      <c r="AY184" s="57"/>
      <c r="AZ184" s="57"/>
      <c r="BA184" s="57"/>
      <c r="BB184" s="57"/>
      <c r="BC184" s="57"/>
      <c r="BD184" s="57"/>
      <c r="BE184" s="57"/>
      <c r="BF184" s="57"/>
      <c r="BG184" s="57"/>
      <c r="BH184" s="57"/>
    </row>
    <row r="185" spans="2:60" ht="23.25" x14ac:dyDescent="0.5">
      <c r="B185" s="57"/>
      <c r="C185" s="57"/>
      <c r="D185" s="57"/>
      <c r="E185" s="57"/>
      <c r="F185" s="57"/>
      <c r="G185" s="57"/>
      <c r="H185" s="57"/>
      <c r="I185" s="57"/>
      <c r="J185" s="57"/>
      <c r="K185" s="57"/>
      <c r="L185" s="57"/>
      <c r="M185" s="57"/>
      <c r="N185" s="57"/>
      <c r="O185" s="57"/>
      <c r="P185" s="57"/>
      <c r="Q185" s="128" t="s">
        <v>198</v>
      </c>
      <c r="R185"/>
      <c r="S185"/>
      <c r="T185"/>
      <c r="U185"/>
      <c r="V185"/>
      <c r="W185"/>
      <c r="X185" s="57"/>
      <c r="Y185" s="57"/>
      <c r="Z185" s="57"/>
      <c r="AA185" s="57"/>
      <c r="AB185" s="57"/>
      <c r="AC185" s="57"/>
      <c r="AD185" s="57"/>
      <c r="AE185" s="57"/>
      <c r="AF185" s="57"/>
      <c r="AG185" s="57"/>
      <c r="AH185" s="57"/>
      <c r="AI185" s="57"/>
      <c r="AJ185" s="57"/>
      <c r="AK185" s="57"/>
      <c r="AL185" s="57"/>
      <c r="AM185" s="57"/>
      <c r="AN185" s="57"/>
      <c r="AP185" s="57"/>
      <c r="AQ185" s="57"/>
      <c r="AR185" s="57"/>
      <c r="AS185" s="57"/>
      <c r="AT185" s="57"/>
      <c r="AU185" s="57"/>
      <c r="AV185" s="57"/>
      <c r="AW185" s="57"/>
      <c r="AX185" s="57"/>
      <c r="AY185" s="57"/>
      <c r="AZ185" s="57"/>
      <c r="BA185" s="57"/>
      <c r="BB185" s="57"/>
      <c r="BC185" s="57"/>
      <c r="BD185" s="57"/>
      <c r="BE185" s="57"/>
      <c r="BF185" s="57"/>
      <c r="BG185" s="57"/>
      <c r="BH185" s="57"/>
    </row>
    <row r="186" spans="2:60" ht="23.25" x14ac:dyDescent="0.5">
      <c r="B186" s="57"/>
      <c r="C186" s="57"/>
      <c r="D186" s="57"/>
      <c r="E186" s="57"/>
      <c r="F186" s="57"/>
      <c r="G186" s="57"/>
      <c r="H186" s="57"/>
      <c r="I186" s="57"/>
      <c r="K186" s="57"/>
      <c r="L186" s="57"/>
      <c r="M186" s="57"/>
      <c r="N186" s="57"/>
      <c r="O186" s="57"/>
      <c r="P186" s="57"/>
      <c r="Q186" s="127"/>
      <c r="R186"/>
      <c r="S186"/>
      <c r="T186"/>
      <c r="U186"/>
      <c r="V186"/>
      <c r="W186"/>
      <c r="X186" s="57"/>
      <c r="Y186" s="57"/>
      <c r="Z186" s="57"/>
      <c r="AA186" s="57"/>
      <c r="AB186" s="57"/>
      <c r="AC186" s="57"/>
      <c r="AD186" s="57"/>
      <c r="AE186" s="57"/>
      <c r="AF186" s="57"/>
      <c r="AG186" s="57"/>
      <c r="AH186" s="57"/>
      <c r="AI186" s="57"/>
      <c r="AJ186" s="57"/>
      <c r="AK186" s="57"/>
      <c r="AL186" s="57"/>
      <c r="AM186" s="57"/>
      <c r="AN186" s="57"/>
      <c r="AP186" s="57"/>
      <c r="AQ186" s="57"/>
      <c r="AR186" s="57"/>
      <c r="AS186" s="57"/>
      <c r="AT186" s="57"/>
      <c r="AU186" s="57"/>
      <c r="AV186" s="57"/>
      <c r="AW186" s="57"/>
      <c r="AX186" s="57"/>
      <c r="AY186" s="57"/>
      <c r="AZ186" s="57"/>
      <c r="BA186" s="57"/>
      <c r="BB186" s="57"/>
      <c r="BC186" s="57"/>
      <c r="BD186" s="57"/>
      <c r="BE186" s="57"/>
      <c r="BF186" s="57"/>
      <c r="BG186" s="57"/>
      <c r="BH186" s="57"/>
    </row>
    <row r="187" spans="2:60" ht="23.25" x14ac:dyDescent="0.5">
      <c r="B187" s="57"/>
      <c r="C187" s="57"/>
      <c r="D187" s="57"/>
      <c r="E187" s="57"/>
      <c r="F187" s="57"/>
      <c r="G187" s="57"/>
      <c r="H187" s="57"/>
      <c r="I187" s="57"/>
      <c r="K187" s="57"/>
      <c r="L187" s="57"/>
      <c r="M187" s="57"/>
      <c r="N187" s="57"/>
      <c r="O187" s="57"/>
      <c r="P187" s="57"/>
      <c r="Q187" s="128" t="s">
        <v>199</v>
      </c>
      <c r="R187" s="128" t="s">
        <v>200</v>
      </c>
      <c r="S187" s="128" t="s">
        <v>201</v>
      </c>
      <c r="T187"/>
      <c r="U187"/>
      <c r="V187"/>
      <c r="W187"/>
      <c r="X187" s="57"/>
      <c r="Y187" s="57"/>
      <c r="Z187" s="57"/>
      <c r="AA187" s="57"/>
      <c r="AB187" s="57"/>
      <c r="AC187" s="57"/>
      <c r="AD187" s="57"/>
      <c r="AE187" s="57"/>
      <c r="AF187" s="57"/>
      <c r="AG187" s="57"/>
      <c r="AH187" s="57"/>
      <c r="AI187" s="57"/>
      <c r="AJ187" s="57"/>
      <c r="AK187" s="57"/>
      <c r="AL187" s="57"/>
      <c r="AM187" s="57"/>
      <c r="AN187" s="57"/>
      <c r="AP187" s="57"/>
      <c r="AQ187" s="57"/>
      <c r="AR187" s="57"/>
      <c r="AS187" s="57"/>
      <c r="AT187" s="57"/>
      <c r="AU187" s="57"/>
      <c r="AV187" s="57"/>
      <c r="AW187" s="57"/>
      <c r="AX187" s="57"/>
      <c r="AY187" s="57"/>
      <c r="AZ187" s="57"/>
      <c r="BA187" s="57"/>
      <c r="BB187" s="57"/>
      <c r="BC187" s="57"/>
      <c r="BD187" s="57"/>
      <c r="BE187" s="57"/>
      <c r="BF187" s="57"/>
      <c r="BG187" s="57"/>
      <c r="BH187" s="57"/>
    </row>
    <row r="188" spans="2:60" ht="23.25" x14ac:dyDescent="0.5">
      <c r="Q188" s="127"/>
      <c r="R188"/>
      <c r="S188"/>
      <c r="T188"/>
      <c r="U188"/>
      <c r="V188"/>
      <c r="W188"/>
    </row>
    <row r="189" spans="2:60" ht="23.25" x14ac:dyDescent="0.5">
      <c r="Q189"/>
      <c r="R189"/>
      <c r="S189" s="128" t="s">
        <v>202</v>
      </c>
      <c r="T189"/>
      <c r="U189"/>
      <c r="V189"/>
      <c r="W189"/>
    </row>
    <row r="190" spans="2:60" ht="23.25" x14ac:dyDescent="0.5">
      <c r="Q190" s="128" t="s">
        <v>203</v>
      </c>
      <c r="R190"/>
      <c r="S190"/>
      <c r="T190"/>
      <c r="U190"/>
      <c r="V190"/>
      <c r="W190"/>
    </row>
    <row r="191" spans="2:60" ht="23.25" x14ac:dyDescent="0.5">
      <c r="Q191" s="128" t="s">
        <v>204</v>
      </c>
      <c r="R191"/>
      <c r="S191"/>
      <c r="T191"/>
      <c r="U191"/>
      <c r="V191"/>
      <c r="W191"/>
    </row>
    <row r="192" spans="2:60" ht="23.25" x14ac:dyDescent="0.5">
      <c r="Q192" s="128" t="s">
        <v>205</v>
      </c>
      <c r="R192"/>
      <c r="S192"/>
      <c r="T192"/>
      <c r="U192"/>
      <c r="V192"/>
      <c r="W192"/>
    </row>
    <row r="193" spans="17:23" ht="23.25" x14ac:dyDescent="0.5">
      <c r="Q193" s="127"/>
      <c r="R193"/>
      <c r="S193"/>
      <c r="T193"/>
      <c r="U193"/>
      <c r="V193"/>
      <c r="W193"/>
    </row>
    <row r="194" spans="17:23" ht="23.25" x14ac:dyDescent="0.5">
      <c r="Q194" s="128" t="s">
        <v>206</v>
      </c>
      <c r="R194"/>
      <c r="S194"/>
      <c r="T194"/>
      <c r="U194"/>
      <c r="V194"/>
      <c r="W194"/>
    </row>
    <row r="195" spans="17:23" ht="23.25" x14ac:dyDescent="0.5">
      <c r="Q195" s="137"/>
      <c r="R195"/>
      <c r="S195"/>
      <c r="T195"/>
      <c r="U195"/>
      <c r="V195"/>
      <c r="W195"/>
    </row>
    <row r="196" spans="17:23" ht="23.25" x14ac:dyDescent="0.5">
      <c r="Q196" s="138" t="s">
        <v>207</v>
      </c>
      <c r="R196"/>
      <c r="S196"/>
      <c r="T196"/>
      <c r="U196"/>
      <c r="V196"/>
      <c r="W196"/>
    </row>
    <row r="197" spans="17:23" ht="23.25" x14ac:dyDescent="0.5">
      <c r="Q197" s="128"/>
      <c r="R197"/>
      <c r="S197"/>
      <c r="T197"/>
      <c r="U197"/>
      <c r="V197"/>
      <c r="W197"/>
    </row>
    <row r="198" spans="17:23" ht="23.25" x14ac:dyDescent="0.5">
      <c r="Q198" s="128"/>
      <c r="R198"/>
      <c r="S198"/>
      <c r="T198"/>
      <c r="U198"/>
      <c r="V198"/>
      <c r="W198"/>
    </row>
    <row r="199" spans="17:23" ht="23.25" x14ac:dyDescent="0.5">
      <c r="Q199" s="128"/>
      <c r="R199"/>
      <c r="S199"/>
      <c r="T199"/>
      <c r="U199"/>
      <c r="V199"/>
      <c r="W199"/>
    </row>
    <row r="200" spans="17:23" ht="23.25" x14ac:dyDescent="0.5">
      <c r="Q200" s="128" t="s">
        <v>190</v>
      </c>
      <c r="R200"/>
      <c r="S200"/>
      <c r="T200"/>
      <c r="U200"/>
      <c r="V200"/>
      <c r="W200"/>
    </row>
    <row r="201" spans="17:23" ht="23.25" x14ac:dyDescent="0.5">
      <c r="Q201" s="128"/>
      <c r="R201"/>
      <c r="S201"/>
      <c r="T201"/>
      <c r="U201"/>
      <c r="V201"/>
      <c r="W201"/>
    </row>
    <row r="202" spans="17:23" ht="23.25" x14ac:dyDescent="0.5">
      <c r="Q202" s="128"/>
      <c r="R202"/>
      <c r="S202"/>
      <c r="T202"/>
      <c r="U202"/>
      <c r="V202"/>
      <c r="W202"/>
    </row>
    <row r="203" spans="17:23" ht="23.25" x14ac:dyDescent="0.5">
      <c r="Q203" s="128"/>
      <c r="R203"/>
      <c r="S203"/>
      <c r="T203"/>
      <c r="U203"/>
      <c r="V203"/>
      <c r="W203"/>
    </row>
    <row r="204" spans="17:23" ht="23.25" x14ac:dyDescent="0.5">
      <c r="Q204" s="128"/>
      <c r="R204"/>
      <c r="S204"/>
      <c r="T204"/>
      <c r="U204"/>
      <c r="V204"/>
      <c r="W204"/>
    </row>
    <row r="205" spans="17:23" ht="23.25" x14ac:dyDescent="0.5">
      <c r="Q205" s="128"/>
      <c r="R205"/>
      <c r="S205"/>
      <c r="T205"/>
      <c r="U205"/>
      <c r="V205"/>
      <c r="W205"/>
    </row>
    <row r="206" spans="17:23" ht="23.25" x14ac:dyDescent="0.5">
      <c r="Q206" s="128"/>
      <c r="R206"/>
      <c r="S206"/>
      <c r="T206"/>
      <c r="U206"/>
      <c r="V206"/>
      <c r="W206"/>
    </row>
    <row r="207" spans="17:23" ht="23.25" x14ac:dyDescent="0.5">
      <c r="Q207" s="128"/>
      <c r="R207"/>
      <c r="S207"/>
      <c r="T207"/>
      <c r="U207"/>
      <c r="V207"/>
      <c r="W207"/>
    </row>
    <row r="208" spans="17:23" ht="23.25" x14ac:dyDescent="0.5">
      <c r="Q208" s="128"/>
      <c r="R208"/>
      <c r="S208"/>
      <c r="T208"/>
      <c r="U208"/>
      <c r="V208"/>
      <c r="W208"/>
    </row>
    <row r="209" spans="17:23" ht="23.25" x14ac:dyDescent="0.5">
      <c r="Q209" s="128"/>
      <c r="R209"/>
      <c r="S209"/>
      <c r="T209"/>
      <c r="U209"/>
      <c r="V209"/>
      <c r="W209"/>
    </row>
    <row r="210" spans="17:23" ht="23.25" x14ac:dyDescent="0.5">
      <c r="Q210" s="128" t="s">
        <v>208</v>
      </c>
      <c r="R210"/>
      <c r="S210"/>
      <c r="T210"/>
      <c r="U210"/>
      <c r="V210"/>
      <c r="W210"/>
    </row>
    <row r="211" spans="17:23" ht="23.25" x14ac:dyDescent="0.5">
      <c r="Q211" s="128" t="s">
        <v>209</v>
      </c>
      <c r="R211"/>
      <c r="S211"/>
      <c r="T211"/>
      <c r="U211"/>
      <c r="V211"/>
      <c r="W211"/>
    </row>
    <row r="212" spans="17:23" ht="23.25" x14ac:dyDescent="0.5">
      <c r="Q212" s="128" t="s">
        <v>210</v>
      </c>
      <c r="R212"/>
      <c r="S212"/>
      <c r="T212"/>
      <c r="U212"/>
      <c r="V212"/>
      <c r="W212"/>
    </row>
    <row r="213" spans="17:23" ht="23.25" x14ac:dyDescent="0.5">
      <c r="Q213" s="128"/>
      <c r="R213"/>
      <c r="S213"/>
      <c r="T213"/>
      <c r="U213"/>
      <c r="V213"/>
      <c r="W213"/>
    </row>
    <row r="214" spans="17:23" ht="23.25" x14ac:dyDescent="0.5">
      <c r="Q214" s="128"/>
      <c r="R214"/>
      <c r="S214"/>
      <c r="T214"/>
      <c r="U214"/>
      <c r="V214"/>
      <c r="W214"/>
    </row>
    <row r="215" spans="17:23" ht="23.25" x14ac:dyDescent="0.5">
      <c r="Q215" s="128"/>
      <c r="R215"/>
      <c r="S215"/>
      <c r="T215"/>
      <c r="U215"/>
      <c r="V215"/>
      <c r="W215"/>
    </row>
    <row r="216" spans="17:23" ht="23.25" x14ac:dyDescent="0.5">
      <c r="Q216" s="128"/>
      <c r="R216"/>
      <c r="S216"/>
      <c r="T216"/>
      <c r="U216"/>
      <c r="V216"/>
      <c r="W216"/>
    </row>
    <row r="217" spans="17:23" ht="23.25" x14ac:dyDescent="0.5">
      <c r="Q217" s="128"/>
      <c r="R217"/>
      <c r="S217"/>
      <c r="T217"/>
      <c r="U217"/>
      <c r="V217"/>
      <c r="W217"/>
    </row>
    <row r="218" spans="17:23" ht="23.25" x14ac:dyDescent="0.5">
      <c r="Q218"/>
      <c r="R218"/>
      <c r="S218"/>
      <c r="T218"/>
      <c r="U218"/>
      <c r="V218"/>
      <c r="W218"/>
    </row>
    <row r="219" spans="17:23" ht="23.25" x14ac:dyDescent="0.5">
      <c r="Q219"/>
      <c r="R219"/>
      <c r="S219"/>
      <c r="T219"/>
      <c r="U219" s="138" t="s">
        <v>190</v>
      </c>
      <c r="V219"/>
      <c r="W219"/>
    </row>
    <row r="220" spans="17:23" ht="23.25" x14ac:dyDescent="0.5">
      <c r="Q220" s="128" t="s">
        <v>211</v>
      </c>
      <c r="R220"/>
      <c r="S220"/>
      <c r="T220" s="128" t="s">
        <v>212</v>
      </c>
      <c r="U220" s="128" t="s">
        <v>213</v>
      </c>
      <c r="V220"/>
      <c r="W220"/>
    </row>
    <row r="221" spans="17:23" ht="23.25" x14ac:dyDescent="0.5">
      <c r="Q221" s="135" t="s">
        <v>214</v>
      </c>
      <c r="R221" s="135" t="s">
        <v>215</v>
      </c>
      <c r="S221"/>
      <c r="T221"/>
      <c r="U221"/>
      <c r="V221"/>
      <c r="W221"/>
    </row>
    <row r="222" spans="17:23" ht="23.25" x14ac:dyDescent="0.5">
      <c r="Q222" s="135" t="s">
        <v>216</v>
      </c>
      <c r="R222"/>
      <c r="S222"/>
      <c r="T222"/>
      <c r="U222"/>
      <c r="V222"/>
      <c r="W222"/>
    </row>
    <row r="223" spans="17:23" ht="23.25" x14ac:dyDescent="0.5">
      <c r="Q223" s="127" t="s">
        <v>189</v>
      </c>
      <c r="R223"/>
      <c r="S223"/>
      <c r="T223"/>
      <c r="U223"/>
      <c r="V223"/>
      <c r="W223"/>
    </row>
    <row r="224" spans="17:23" ht="23.25" x14ac:dyDescent="0.5">
      <c r="Q224"/>
      <c r="R224"/>
      <c r="S224"/>
      <c r="T224"/>
      <c r="U224"/>
      <c r="V224" s="128" t="s">
        <v>196</v>
      </c>
      <c r="W224"/>
    </row>
    <row r="225" spans="17:23" ht="23.25" x14ac:dyDescent="0.5">
      <c r="Q225" s="127"/>
      <c r="R225"/>
      <c r="S225"/>
      <c r="T225"/>
      <c r="U225"/>
      <c r="V225"/>
      <c r="W225"/>
    </row>
    <row r="226" spans="17:23" ht="23.25" x14ac:dyDescent="0.5">
      <c r="Q226" s="128" t="s">
        <v>217</v>
      </c>
      <c r="R226"/>
      <c r="S226"/>
      <c r="T226"/>
      <c r="U226"/>
      <c r="V226"/>
      <c r="W226"/>
    </row>
    <row r="227" spans="17:23" ht="23.25" x14ac:dyDescent="0.5">
      <c r="Q227" s="127"/>
      <c r="R227"/>
      <c r="S227"/>
      <c r="T227"/>
      <c r="U227"/>
      <c r="V227"/>
      <c r="W227"/>
    </row>
    <row r="228" spans="17:23" ht="23.25" x14ac:dyDescent="0.5">
      <c r="Q228" s="128" t="s">
        <v>218</v>
      </c>
      <c r="R228"/>
      <c r="S228"/>
      <c r="T228"/>
      <c r="U228"/>
      <c r="V228"/>
      <c r="W228"/>
    </row>
    <row r="229" spans="17:23" ht="23.25" x14ac:dyDescent="0.5">
      <c r="Q229" s="127"/>
      <c r="R229"/>
      <c r="S229"/>
      <c r="T229"/>
      <c r="U229"/>
      <c r="V229"/>
      <c r="W229"/>
    </row>
    <row r="230" spans="17:23" ht="23.25" x14ac:dyDescent="0.5">
      <c r="Q230" s="128" t="s">
        <v>219</v>
      </c>
      <c r="R230"/>
      <c r="S230"/>
      <c r="T230"/>
      <c r="U230"/>
      <c r="V230" s="128" t="s">
        <v>220</v>
      </c>
      <c r="W230"/>
    </row>
    <row r="231" spans="17:23" ht="23.25" x14ac:dyDescent="0.5">
      <c r="Q231" s="127"/>
      <c r="R231"/>
      <c r="S231"/>
      <c r="T231"/>
      <c r="U231"/>
      <c r="V231"/>
      <c r="W231"/>
    </row>
    <row r="232" spans="17:23" ht="23.25" x14ac:dyDescent="0.5">
      <c r="Q232"/>
      <c r="R232"/>
      <c r="S232" s="128" t="s">
        <v>221</v>
      </c>
      <c r="T232"/>
      <c r="U232"/>
      <c r="V232"/>
      <c r="W232"/>
    </row>
    <row r="233" spans="17:23" ht="23.25" x14ac:dyDescent="0.5">
      <c r="Q233" s="128" t="s">
        <v>222</v>
      </c>
      <c r="R233"/>
      <c r="S233"/>
      <c r="T233"/>
      <c r="U233"/>
      <c r="V233"/>
      <c r="W233"/>
    </row>
    <row r="234" spans="17:23" ht="23.25" x14ac:dyDescent="0.5">
      <c r="Q234" s="128" t="s">
        <v>223</v>
      </c>
      <c r="R234"/>
      <c r="S234"/>
      <c r="T234"/>
      <c r="U234"/>
      <c r="V234"/>
      <c r="W234"/>
    </row>
    <row r="235" spans="17:23" ht="23.25" x14ac:dyDescent="0.5">
      <c r="Q235" s="127"/>
      <c r="R235"/>
      <c r="S235"/>
      <c r="T235"/>
      <c r="U235"/>
      <c r="V235"/>
      <c r="W235"/>
    </row>
    <row r="236" spans="17:23" ht="23.25" x14ac:dyDescent="0.5">
      <c r="Q236"/>
      <c r="R236"/>
      <c r="S236" s="128" t="s">
        <v>224</v>
      </c>
      <c r="T236"/>
      <c r="U236"/>
      <c r="V236"/>
      <c r="W236"/>
    </row>
    <row r="237" spans="17:23" ht="23.25" x14ac:dyDescent="0.5">
      <c r="Q237" s="128"/>
      <c r="R237"/>
      <c r="S237"/>
      <c r="T237"/>
      <c r="U237"/>
      <c r="V237"/>
      <c r="W237"/>
    </row>
    <row r="238" spans="17:23" ht="23.25" x14ac:dyDescent="0.5">
      <c r="Q238"/>
      <c r="R238"/>
      <c r="S238"/>
      <c r="T238"/>
      <c r="U238"/>
      <c r="V238"/>
      <c r="W238" s="128" t="s">
        <v>225</v>
      </c>
    </row>
    <row r="239" spans="17:23" ht="23.25" x14ac:dyDescent="0.5">
      <c r="Q239" s="128"/>
      <c r="R239"/>
      <c r="S239"/>
      <c r="T239"/>
      <c r="U239"/>
      <c r="V239"/>
      <c r="W239"/>
    </row>
    <row r="240" spans="17:23" ht="23.25" x14ac:dyDescent="0.5">
      <c r="Q240" s="128"/>
      <c r="R240"/>
      <c r="S240"/>
      <c r="T240"/>
      <c r="U240"/>
      <c r="V240"/>
      <c r="W240"/>
    </row>
    <row r="241" spans="17:23" ht="23.25" x14ac:dyDescent="0.5">
      <c r="Q241" s="128"/>
      <c r="R241"/>
      <c r="S241"/>
      <c r="T241"/>
      <c r="U241"/>
      <c r="V241"/>
      <c r="W241"/>
    </row>
    <row r="242" spans="17:23" ht="23.25" x14ac:dyDescent="0.5">
      <c r="Q242" s="128"/>
      <c r="R242"/>
      <c r="S242"/>
      <c r="T242"/>
      <c r="U242"/>
      <c r="V242"/>
      <c r="W242"/>
    </row>
    <row r="243" spans="17:23" ht="23.25" x14ac:dyDescent="0.5">
      <c r="Q243" s="128"/>
      <c r="R243"/>
      <c r="S243"/>
      <c r="T243"/>
      <c r="U243"/>
      <c r="V243"/>
      <c r="W243"/>
    </row>
    <row r="244" spans="17:23" ht="23.25" x14ac:dyDescent="0.5">
      <c r="Q244" s="128"/>
      <c r="R244"/>
      <c r="S244"/>
      <c r="T244"/>
      <c r="U244"/>
      <c r="V244"/>
      <c r="W244"/>
    </row>
    <row r="245" spans="17:23" ht="23.25" x14ac:dyDescent="0.5">
      <c r="Q245" s="128"/>
      <c r="R245"/>
      <c r="S245"/>
      <c r="T245"/>
      <c r="U245"/>
      <c r="V245"/>
      <c r="W245"/>
    </row>
    <row r="246" spans="17:23" ht="23.25" x14ac:dyDescent="0.5">
      <c r="Q246" s="128"/>
      <c r="R246"/>
      <c r="S246"/>
      <c r="T246"/>
      <c r="U246"/>
      <c r="V246"/>
      <c r="W246"/>
    </row>
    <row r="247" spans="17:23" ht="23.25" x14ac:dyDescent="0.5">
      <c r="Q247" s="128"/>
      <c r="R247"/>
      <c r="S247"/>
      <c r="T247"/>
      <c r="U247"/>
      <c r="V247"/>
      <c r="W247"/>
    </row>
    <row r="248" spans="17:23" ht="23.25" x14ac:dyDescent="0.5">
      <c r="Q248" s="128"/>
      <c r="R248"/>
      <c r="S248"/>
      <c r="T248"/>
      <c r="U248"/>
      <c r="V248"/>
      <c r="W248"/>
    </row>
    <row r="249" spans="17:23" ht="23.25" x14ac:dyDescent="0.5">
      <c r="Q249" s="128"/>
      <c r="R249"/>
      <c r="S249"/>
      <c r="T249"/>
      <c r="U249"/>
      <c r="V249"/>
      <c r="W249"/>
    </row>
    <row r="250" spans="17:23" ht="23.25" x14ac:dyDescent="0.5">
      <c r="Q250" s="128"/>
      <c r="R250"/>
      <c r="S250"/>
      <c r="T250"/>
      <c r="U250"/>
      <c r="V250"/>
      <c r="W250"/>
    </row>
    <row r="251" spans="17:23" ht="23.25" x14ac:dyDescent="0.5">
      <c r="Q251" s="128"/>
      <c r="R251"/>
      <c r="S251"/>
      <c r="T251"/>
      <c r="U251"/>
      <c r="V251"/>
      <c r="W251"/>
    </row>
    <row r="252" spans="17:23" ht="23.25" x14ac:dyDescent="0.5">
      <c r="Q252" s="128" t="s">
        <v>208</v>
      </c>
      <c r="R252"/>
      <c r="S252"/>
      <c r="T252"/>
      <c r="U252"/>
      <c r="V252"/>
      <c r="W252"/>
    </row>
    <row r="253" spans="17:23" ht="23.25" x14ac:dyDescent="0.5">
      <c r="Q253" s="128" t="s">
        <v>226</v>
      </c>
      <c r="R253"/>
      <c r="S253"/>
      <c r="T253"/>
      <c r="U253"/>
      <c r="V253"/>
      <c r="W253"/>
    </row>
    <row r="254" spans="17:23" ht="23.25" x14ac:dyDescent="0.5">
      <c r="Q254" s="128" t="s">
        <v>227</v>
      </c>
      <c r="R254"/>
      <c r="S254"/>
      <c r="T254"/>
      <c r="U254"/>
      <c r="V254"/>
      <c r="W254"/>
    </row>
  </sheetData>
  <mergeCells count="38">
    <mergeCell ref="A1:BP1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2:AP2"/>
    <mergeCell ref="AQ2:AX2"/>
    <mergeCell ref="AY2:BB3"/>
    <mergeCell ref="BC2:BC4"/>
    <mergeCell ref="Y3:Z3"/>
    <mergeCell ref="AA3:AB3"/>
    <mergeCell ref="AC3:AD3"/>
    <mergeCell ref="AE3:AF3"/>
    <mergeCell ref="BI2:BK2"/>
    <mergeCell ref="BL2:BN3"/>
    <mergeCell ref="AQ3:AT3"/>
    <mergeCell ref="BP2:BP3"/>
    <mergeCell ref="K3:L3"/>
    <mergeCell ref="M3:N3"/>
    <mergeCell ref="O3:P3"/>
    <mergeCell ref="Q3:R3"/>
    <mergeCell ref="S3:T3"/>
    <mergeCell ref="U3:V3"/>
    <mergeCell ref="W3:X3"/>
    <mergeCell ref="BG2:BH3"/>
    <mergeCell ref="AU3:AX3"/>
    <mergeCell ref="BI3:BK3"/>
    <mergeCell ref="AG3:AH3"/>
    <mergeCell ref="AI3:AJ3"/>
    <mergeCell ref="AK3:AL3"/>
    <mergeCell ref="AM3:AN3"/>
    <mergeCell ref="AO3:AP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0"/>
  <sheetViews>
    <sheetView tabSelected="1" topLeftCell="A4" workbookViewId="0">
      <selection activeCell="AC8" sqref="AC8"/>
    </sheetView>
  </sheetViews>
  <sheetFormatPr defaultColWidth="9.140625" defaultRowHeight="21" x14ac:dyDescent="0.35"/>
  <cols>
    <col min="1" max="1" width="3.85546875" style="55" customWidth="1"/>
    <col min="2" max="2" width="15.85546875" style="56" customWidth="1"/>
    <col min="3" max="3" width="7.28515625" style="56" hidden="1" customWidth="1"/>
    <col min="4" max="4" width="7.42578125" style="56" customWidth="1"/>
    <col min="5" max="5" width="6.7109375" style="192" bestFit="1" customWidth="1"/>
    <col min="6" max="6" width="5.5703125" style="56" bestFit="1" customWidth="1"/>
    <col min="7" max="7" width="4.42578125" style="234" bestFit="1" customWidth="1"/>
    <col min="8" max="8" width="4.140625" style="234" bestFit="1" customWidth="1"/>
    <col min="9" max="9" width="4.42578125" style="234" bestFit="1" customWidth="1"/>
    <col min="10" max="10" width="4.5703125" style="56" customWidth="1"/>
    <col min="11" max="11" width="4.42578125" style="191" bestFit="1" customWidth="1"/>
    <col min="12" max="12" width="4.140625" style="56" bestFit="1" customWidth="1"/>
    <col min="13" max="14" width="4.7109375" style="56" customWidth="1"/>
    <col min="15" max="15" width="4.28515625" style="56" customWidth="1"/>
    <col min="16" max="16" width="3.85546875" style="56" customWidth="1"/>
    <col min="17" max="17" width="4.140625" style="56" customWidth="1"/>
    <col min="18" max="18" width="5.140625" style="56" customWidth="1"/>
    <col min="19" max="19" width="6.42578125" style="16" customWidth="1"/>
    <col min="20" max="20" width="5.140625" style="16" customWidth="1"/>
    <col min="21" max="21" width="4.7109375" style="16" customWidth="1"/>
    <col min="22" max="22" width="4.5703125" style="16" customWidth="1"/>
    <col min="23" max="23" width="7" style="16" customWidth="1"/>
    <col min="24" max="24" width="4" style="57" customWidth="1"/>
    <col min="25" max="26" width="4.140625" style="57" customWidth="1"/>
    <col min="27" max="27" width="16.28515625" style="57" customWidth="1"/>
    <col min="28" max="16384" width="9.140625" style="57"/>
  </cols>
  <sheetData>
    <row r="1" spans="1:30" s="1" customFormat="1" ht="67.5" customHeight="1" x14ac:dyDescent="0.5">
      <c r="A1" s="316" t="s">
        <v>377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295"/>
      <c r="Z1" s="295"/>
      <c r="AA1" s="295"/>
    </row>
    <row r="2" spans="1:30" s="2" customFormat="1" ht="21.75" customHeight="1" x14ac:dyDescent="0.5">
      <c r="A2" s="317" t="s">
        <v>365</v>
      </c>
      <c r="B2" s="303" t="s">
        <v>1</v>
      </c>
      <c r="C2" s="299" t="s">
        <v>32</v>
      </c>
      <c r="D2" s="326" t="s">
        <v>357</v>
      </c>
      <c r="E2" s="302"/>
      <c r="F2" s="302"/>
      <c r="G2" s="298" t="s">
        <v>5</v>
      </c>
      <c r="H2" s="298"/>
      <c r="I2" s="298"/>
      <c r="J2" s="298"/>
      <c r="K2" s="298"/>
      <c r="L2" s="298"/>
      <c r="M2" s="298"/>
      <c r="N2" s="298"/>
      <c r="O2" s="299" t="s">
        <v>6</v>
      </c>
      <c r="P2" s="299"/>
      <c r="Q2" s="298"/>
      <c r="R2" s="298"/>
      <c r="S2" s="322" t="s">
        <v>7</v>
      </c>
      <c r="T2" s="263"/>
      <c r="U2" s="263"/>
      <c r="V2" s="263"/>
      <c r="W2" s="248"/>
      <c r="X2" s="309" t="s">
        <v>187</v>
      </c>
      <c r="Y2" s="310"/>
      <c r="Z2" s="311"/>
      <c r="AA2" s="303" t="s">
        <v>185</v>
      </c>
    </row>
    <row r="3" spans="1:30" s="2" customFormat="1" ht="25.5" customHeight="1" x14ac:dyDescent="0.5">
      <c r="A3" s="318"/>
      <c r="B3" s="304"/>
      <c r="C3" s="299"/>
      <c r="D3" s="327"/>
      <c r="E3" s="297" t="s">
        <v>22</v>
      </c>
      <c r="F3" s="297"/>
      <c r="G3" s="298" t="s">
        <v>23</v>
      </c>
      <c r="H3" s="298"/>
      <c r="I3" s="298"/>
      <c r="J3" s="298"/>
      <c r="K3" s="298" t="s">
        <v>24</v>
      </c>
      <c r="L3" s="298"/>
      <c r="M3" s="298"/>
      <c r="N3" s="298"/>
      <c r="O3" s="298"/>
      <c r="P3" s="298"/>
      <c r="Q3" s="298"/>
      <c r="R3" s="298"/>
      <c r="S3" s="322"/>
      <c r="T3" s="323" t="s">
        <v>356</v>
      </c>
      <c r="U3" s="323" t="s">
        <v>355</v>
      </c>
      <c r="V3" s="323" t="s">
        <v>375</v>
      </c>
      <c r="W3" s="320" t="s">
        <v>376</v>
      </c>
      <c r="X3" s="294"/>
      <c r="Y3" s="295"/>
      <c r="Z3" s="312"/>
      <c r="AA3" s="313"/>
    </row>
    <row r="4" spans="1:30" s="2" customFormat="1" ht="28.5" customHeight="1" x14ac:dyDescent="0.5">
      <c r="A4" s="318"/>
      <c r="B4" s="305"/>
      <c r="C4" s="299"/>
      <c r="D4" s="328"/>
      <c r="E4" s="287" t="s">
        <v>25</v>
      </c>
      <c r="F4" s="161" t="s">
        <v>26</v>
      </c>
      <c r="G4" s="230" t="s">
        <v>34</v>
      </c>
      <c r="H4" s="230" t="s">
        <v>35</v>
      </c>
      <c r="I4" s="230" t="s">
        <v>27</v>
      </c>
      <c r="J4" s="5" t="s">
        <v>22</v>
      </c>
      <c r="K4" s="6" t="s">
        <v>34</v>
      </c>
      <c r="L4" s="6" t="s">
        <v>35</v>
      </c>
      <c r="M4" s="6" t="s">
        <v>27</v>
      </c>
      <c r="N4" s="5" t="s">
        <v>22</v>
      </c>
      <c r="O4" s="6" t="s">
        <v>34</v>
      </c>
      <c r="P4" s="6" t="s">
        <v>35</v>
      </c>
      <c r="Q4" s="6" t="s">
        <v>27</v>
      </c>
      <c r="R4" s="5" t="s">
        <v>22</v>
      </c>
      <c r="S4" s="322"/>
      <c r="T4" s="324"/>
      <c r="U4" s="324"/>
      <c r="V4" s="324"/>
      <c r="W4" s="321"/>
      <c r="X4" s="104" t="s">
        <v>34</v>
      </c>
      <c r="Y4" s="104" t="s">
        <v>35</v>
      </c>
      <c r="Z4" s="104" t="s">
        <v>27</v>
      </c>
      <c r="AA4" s="288"/>
    </row>
    <row r="5" spans="1:30" s="192" customFormat="1" x14ac:dyDescent="0.35">
      <c r="A5" s="195">
        <v>1</v>
      </c>
      <c r="B5" s="220" t="s">
        <v>358</v>
      </c>
      <c r="C5" s="221" t="s">
        <v>38</v>
      </c>
      <c r="D5" s="273" t="s">
        <v>52</v>
      </c>
      <c r="E5" s="241">
        <v>224</v>
      </c>
      <c r="F5" s="279">
        <v>11</v>
      </c>
      <c r="G5" s="208">
        <v>1</v>
      </c>
      <c r="H5" s="208">
        <v>0</v>
      </c>
      <c r="I5" s="208">
        <v>14</v>
      </c>
      <c r="J5" s="160">
        <f t="shared" ref="J5:J36" si="0">SUM(G5:I5)</f>
        <v>15</v>
      </c>
      <c r="K5" s="196">
        <f t="shared" ref="K5:K12" si="1">IF(E5&lt;1,0,IF(OR(AND(C5="ป.ปกติ",E5&lt;=40),C5=""),0,1))</f>
        <v>1</v>
      </c>
      <c r="L5" s="196">
        <v>1</v>
      </c>
      <c r="M5" s="197">
        <v>14</v>
      </c>
      <c r="N5" s="160">
        <f t="shared" ref="N5:N68" si="2">SUM(K5:M5)</f>
        <v>16</v>
      </c>
      <c r="O5" s="198">
        <f t="shared" ref="O5:R36" si="3">SUM(G5)-K5</f>
        <v>0</v>
      </c>
      <c r="P5" s="198">
        <f t="shared" si="3"/>
        <v>-1</v>
      </c>
      <c r="Q5" s="198">
        <f t="shared" si="3"/>
        <v>0</v>
      </c>
      <c r="R5" s="160">
        <f t="shared" si="3"/>
        <v>-1</v>
      </c>
      <c r="S5" s="199">
        <f t="shared" ref="S5:S68" si="4">R5/N5*100</f>
        <v>-6.25</v>
      </c>
      <c r="T5" s="200"/>
      <c r="U5" s="201"/>
      <c r="V5" s="201"/>
      <c r="W5" s="245">
        <f>SUM(Q5+T5+U5+V5)</f>
        <v>0</v>
      </c>
      <c r="X5" s="202"/>
      <c r="Y5" s="202"/>
      <c r="Z5" s="202">
        <v>1</v>
      </c>
      <c r="AA5" s="204"/>
      <c r="AB5" s="329"/>
      <c r="AC5" s="330"/>
      <c r="AD5" s="330"/>
    </row>
    <row r="6" spans="1:30" s="270" customFormat="1" x14ac:dyDescent="0.35">
      <c r="A6" s="160">
        <v>2</v>
      </c>
      <c r="B6" s="264" t="s">
        <v>229</v>
      </c>
      <c r="C6" s="265" t="s">
        <v>360</v>
      </c>
      <c r="D6" s="274" t="s">
        <v>52</v>
      </c>
      <c r="E6" s="267">
        <v>163</v>
      </c>
      <c r="F6" s="280">
        <v>11</v>
      </c>
      <c r="G6" s="160">
        <v>1</v>
      </c>
      <c r="H6" s="160">
        <v>0</v>
      </c>
      <c r="I6" s="160">
        <v>15</v>
      </c>
      <c r="J6" s="160">
        <f t="shared" si="0"/>
        <v>16</v>
      </c>
      <c r="K6" s="268">
        <f t="shared" si="1"/>
        <v>1</v>
      </c>
      <c r="L6" s="268">
        <v>1</v>
      </c>
      <c r="M6" s="269">
        <v>14</v>
      </c>
      <c r="N6" s="160">
        <f t="shared" si="2"/>
        <v>16</v>
      </c>
      <c r="O6" s="160">
        <f t="shared" si="3"/>
        <v>0</v>
      </c>
      <c r="P6" s="160">
        <f t="shared" si="3"/>
        <v>-1</v>
      </c>
      <c r="Q6" s="160">
        <f t="shared" si="3"/>
        <v>1</v>
      </c>
      <c r="R6" s="160">
        <f t="shared" si="3"/>
        <v>0</v>
      </c>
      <c r="S6" s="228">
        <f t="shared" si="4"/>
        <v>0</v>
      </c>
      <c r="T6" s="159"/>
      <c r="U6" s="160"/>
      <c r="V6" s="160"/>
      <c r="W6" s="245">
        <f t="shared" ref="W6:W69" si="5">SUM(Q6+T6+U6+V6)</f>
        <v>1</v>
      </c>
      <c r="X6" s="160"/>
      <c r="Y6" s="160"/>
      <c r="Z6" s="160"/>
      <c r="AA6" s="266"/>
    </row>
    <row r="7" spans="1:30" s="270" customFormat="1" x14ac:dyDescent="0.35">
      <c r="A7" s="160">
        <v>3</v>
      </c>
      <c r="B7" s="264" t="s">
        <v>359</v>
      </c>
      <c r="C7" s="265" t="s">
        <v>38</v>
      </c>
      <c r="D7" s="274" t="s">
        <v>44</v>
      </c>
      <c r="E7" s="267">
        <v>402</v>
      </c>
      <c r="F7" s="280">
        <v>16</v>
      </c>
      <c r="G7" s="160">
        <v>1</v>
      </c>
      <c r="H7" s="160">
        <v>1</v>
      </c>
      <c r="I7" s="160">
        <v>18</v>
      </c>
      <c r="J7" s="160">
        <f t="shared" si="0"/>
        <v>20</v>
      </c>
      <c r="K7" s="268">
        <f t="shared" si="1"/>
        <v>1</v>
      </c>
      <c r="L7" s="268">
        <v>1</v>
      </c>
      <c r="M7" s="269">
        <v>17</v>
      </c>
      <c r="N7" s="160">
        <f t="shared" si="2"/>
        <v>19</v>
      </c>
      <c r="O7" s="160">
        <f t="shared" si="3"/>
        <v>0</v>
      </c>
      <c r="P7" s="160">
        <f t="shared" si="3"/>
        <v>0</v>
      </c>
      <c r="Q7" s="160">
        <f t="shared" si="3"/>
        <v>1</v>
      </c>
      <c r="R7" s="160">
        <f t="shared" si="3"/>
        <v>1</v>
      </c>
      <c r="S7" s="228">
        <f t="shared" si="4"/>
        <v>5.2631578947368416</v>
      </c>
      <c r="T7" s="159"/>
      <c r="U7" s="160"/>
      <c r="V7" s="160"/>
      <c r="W7" s="245">
        <f t="shared" si="5"/>
        <v>1</v>
      </c>
      <c r="X7" s="160"/>
      <c r="Y7" s="160">
        <v>1</v>
      </c>
      <c r="Z7" s="160"/>
      <c r="AA7" s="266"/>
    </row>
    <row r="8" spans="1:30" s="192" customFormat="1" x14ac:dyDescent="0.35">
      <c r="A8" s="203">
        <v>4</v>
      </c>
      <c r="B8" s="220" t="s">
        <v>231</v>
      </c>
      <c r="C8" s="222" t="s">
        <v>38</v>
      </c>
      <c r="D8" s="273" t="s">
        <v>44</v>
      </c>
      <c r="E8" s="241">
        <v>194</v>
      </c>
      <c r="F8" s="279">
        <v>8</v>
      </c>
      <c r="G8" s="208">
        <v>1</v>
      </c>
      <c r="H8" s="208">
        <v>0</v>
      </c>
      <c r="I8" s="208">
        <v>10</v>
      </c>
      <c r="J8" s="160">
        <f t="shared" si="0"/>
        <v>11</v>
      </c>
      <c r="K8" s="196">
        <f t="shared" si="1"/>
        <v>1</v>
      </c>
      <c r="L8" s="205">
        <v>1</v>
      </c>
      <c r="M8" s="206">
        <v>10</v>
      </c>
      <c r="N8" s="160">
        <f t="shared" si="2"/>
        <v>12</v>
      </c>
      <c r="O8" s="207">
        <f t="shared" si="3"/>
        <v>0</v>
      </c>
      <c r="P8" s="207">
        <f t="shared" si="3"/>
        <v>-1</v>
      </c>
      <c r="Q8" s="208">
        <f t="shared" si="3"/>
        <v>0</v>
      </c>
      <c r="R8" s="160">
        <f t="shared" si="3"/>
        <v>-1</v>
      </c>
      <c r="S8" s="199">
        <f t="shared" si="4"/>
        <v>-8.3333333333333321</v>
      </c>
      <c r="T8" s="200"/>
      <c r="U8" s="201"/>
      <c r="V8" s="201"/>
      <c r="W8" s="245">
        <f t="shared" si="5"/>
        <v>0</v>
      </c>
      <c r="X8" s="202"/>
      <c r="Y8" s="202"/>
      <c r="Z8" s="202"/>
      <c r="AA8" s="204"/>
    </row>
    <row r="9" spans="1:30" s="192" customFormat="1" x14ac:dyDescent="0.35">
      <c r="A9" s="195">
        <v>5</v>
      </c>
      <c r="B9" s="220" t="s">
        <v>232</v>
      </c>
      <c r="C9" s="221" t="s">
        <v>40</v>
      </c>
      <c r="D9" s="273" t="s">
        <v>44</v>
      </c>
      <c r="E9" s="241">
        <v>99</v>
      </c>
      <c r="F9" s="279">
        <v>8</v>
      </c>
      <c r="G9" s="208">
        <v>1</v>
      </c>
      <c r="H9" s="208">
        <v>0</v>
      </c>
      <c r="I9" s="208">
        <v>7</v>
      </c>
      <c r="J9" s="160">
        <f t="shared" si="0"/>
        <v>8</v>
      </c>
      <c r="K9" s="196">
        <f t="shared" si="1"/>
        <v>1</v>
      </c>
      <c r="L9" s="205">
        <f>IF(E9&lt;=119,0,IF(E9&lt;=719,1,IF(E9&lt;=1079,2,IF(E9&lt;=1679,3,4))))</f>
        <v>0</v>
      </c>
      <c r="M9" s="206">
        <v>8</v>
      </c>
      <c r="N9" s="160">
        <f t="shared" si="2"/>
        <v>9</v>
      </c>
      <c r="O9" s="207">
        <f t="shared" si="3"/>
        <v>0</v>
      </c>
      <c r="P9" s="207">
        <f t="shared" si="3"/>
        <v>0</v>
      </c>
      <c r="Q9" s="208">
        <f t="shared" si="3"/>
        <v>-1</v>
      </c>
      <c r="R9" s="160">
        <f t="shared" si="3"/>
        <v>-1</v>
      </c>
      <c r="S9" s="199">
        <f t="shared" si="4"/>
        <v>-11.111111111111111</v>
      </c>
      <c r="T9" s="200">
        <v>1</v>
      </c>
      <c r="U9" s="201"/>
      <c r="V9" s="201"/>
      <c r="W9" s="245">
        <f t="shared" si="5"/>
        <v>0</v>
      </c>
      <c r="X9" s="202"/>
      <c r="Y9" s="202"/>
      <c r="Z9" s="202"/>
      <c r="AA9" s="204"/>
    </row>
    <row r="10" spans="1:30" s="192" customFormat="1" x14ac:dyDescent="0.35">
      <c r="A10" s="203">
        <v>6</v>
      </c>
      <c r="B10" s="220" t="s">
        <v>233</v>
      </c>
      <c r="C10" s="222" t="s">
        <v>38</v>
      </c>
      <c r="D10" s="273" t="s">
        <v>44</v>
      </c>
      <c r="E10" s="241">
        <v>166</v>
      </c>
      <c r="F10" s="279">
        <v>8</v>
      </c>
      <c r="G10" s="208">
        <v>1</v>
      </c>
      <c r="H10" s="208">
        <v>0</v>
      </c>
      <c r="I10" s="208">
        <v>10</v>
      </c>
      <c r="J10" s="160">
        <f t="shared" si="0"/>
        <v>11</v>
      </c>
      <c r="K10" s="196">
        <f t="shared" si="1"/>
        <v>1</v>
      </c>
      <c r="L10" s="196">
        <v>1</v>
      </c>
      <c r="M10" s="197">
        <v>10</v>
      </c>
      <c r="N10" s="160">
        <f t="shared" si="2"/>
        <v>12</v>
      </c>
      <c r="O10" s="198">
        <f t="shared" si="3"/>
        <v>0</v>
      </c>
      <c r="P10" s="198">
        <f t="shared" si="3"/>
        <v>-1</v>
      </c>
      <c r="Q10" s="198">
        <f t="shared" si="3"/>
        <v>0</v>
      </c>
      <c r="R10" s="160">
        <f t="shared" si="3"/>
        <v>-1</v>
      </c>
      <c r="S10" s="199">
        <f t="shared" si="4"/>
        <v>-8.3333333333333321</v>
      </c>
      <c r="T10" s="200"/>
      <c r="U10" s="201"/>
      <c r="V10" s="201"/>
      <c r="W10" s="245">
        <f t="shared" si="5"/>
        <v>0</v>
      </c>
      <c r="X10" s="202"/>
      <c r="Y10" s="202"/>
      <c r="Z10" s="202">
        <v>1</v>
      </c>
      <c r="AA10" s="204"/>
    </row>
    <row r="11" spans="1:30" s="192" customFormat="1" x14ac:dyDescent="0.35">
      <c r="A11" s="195">
        <v>7</v>
      </c>
      <c r="B11" s="220" t="s">
        <v>234</v>
      </c>
      <c r="C11" s="221" t="s">
        <v>360</v>
      </c>
      <c r="D11" s="273" t="s">
        <v>52</v>
      </c>
      <c r="E11" s="241">
        <v>184</v>
      </c>
      <c r="F11" s="279">
        <v>11</v>
      </c>
      <c r="G11" s="208">
        <v>1</v>
      </c>
      <c r="H11" s="208">
        <v>0</v>
      </c>
      <c r="I11" s="208">
        <v>14</v>
      </c>
      <c r="J11" s="160">
        <f t="shared" si="0"/>
        <v>15</v>
      </c>
      <c r="K11" s="196">
        <f t="shared" si="1"/>
        <v>1</v>
      </c>
      <c r="L11" s="196">
        <v>1</v>
      </c>
      <c r="M11" s="197">
        <v>14</v>
      </c>
      <c r="N11" s="160">
        <f t="shared" si="2"/>
        <v>16</v>
      </c>
      <c r="O11" s="198">
        <f t="shared" si="3"/>
        <v>0</v>
      </c>
      <c r="P11" s="198">
        <f t="shared" si="3"/>
        <v>-1</v>
      </c>
      <c r="Q11" s="198">
        <f t="shared" si="3"/>
        <v>0</v>
      </c>
      <c r="R11" s="160">
        <f t="shared" si="3"/>
        <v>-1</v>
      </c>
      <c r="S11" s="199">
        <f t="shared" si="4"/>
        <v>-6.25</v>
      </c>
      <c r="T11" s="200"/>
      <c r="U11" s="201"/>
      <c r="V11" s="201"/>
      <c r="W11" s="245">
        <f t="shared" si="5"/>
        <v>0</v>
      </c>
      <c r="X11" s="202">
        <v>1</v>
      </c>
      <c r="Y11" s="202"/>
      <c r="Z11" s="202">
        <v>1</v>
      </c>
      <c r="AA11" s="204"/>
    </row>
    <row r="12" spans="1:30" s="192" customFormat="1" x14ac:dyDescent="0.35">
      <c r="A12" s="195">
        <v>8</v>
      </c>
      <c r="B12" s="220" t="s">
        <v>235</v>
      </c>
      <c r="C12" s="221" t="s">
        <v>40</v>
      </c>
      <c r="D12" s="273" t="s">
        <v>44</v>
      </c>
      <c r="E12" s="241">
        <v>143</v>
      </c>
      <c r="F12" s="279">
        <v>8</v>
      </c>
      <c r="G12" s="208">
        <v>1</v>
      </c>
      <c r="H12" s="208">
        <v>0</v>
      </c>
      <c r="I12" s="208">
        <v>10</v>
      </c>
      <c r="J12" s="160">
        <f t="shared" si="0"/>
        <v>11</v>
      </c>
      <c r="K12" s="196">
        <f t="shared" si="1"/>
        <v>1</v>
      </c>
      <c r="L12" s="196">
        <v>1</v>
      </c>
      <c r="M12" s="197">
        <v>10</v>
      </c>
      <c r="N12" s="160">
        <f t="shared" si="2"/>
        <v>12</v>
      </c>
      <c r="O12" s="198">
        <f t="shared" si="3"/>
        <v>0</v>
      </c>
      <c r="P12" s="198">
        <f t="shared" si="3"/>
        <v>-1</v>
      </c>
      <c r="Q12" s="198">
        <f t="shared" si="3"/>
        <v>0</v>
      </c>
      <c r="R12" s="160">
        <f t="shared" si="3"/>
        <v>-1</v>
      </c>
      <c r="S12" s="199">
        <f t="shared" si="4"/>
        <v>-8.3333333333333321</v>
      </c>
      <c r="T12" s="200">
        <v>1</v>
      </c>
      <c r="U12" s="201"/>
      <c r="V12" s="201"/>
      <c r="W12" s="245">
        <f t="shared" si="5"/>
        <v>1</v>
      </c>
      <c r="X12" s="202"/>
      <c r="Y12" s="202"/>
      <c r="Z12" s="202">
        <v>1</v>
      </c>
      <c r="AA12" s="204"/>
    </row>
    <row r="13" spans="1:30" s="193" customFormat="1" x14ac:dyDescent="0.35">
      <c r="A13" s="209">
        <v>9</v>
      </c>
      <c r="B13" s="223" t="s">
        <v>236</v>
      </c>
      <c r="C13" s="224" t="s">
        <v>38</v>
      </c>
      <c r="D13" s="275" t="s">
        <v>44</v>
      </c>
      <c r="E13" s="242">
        <v>5</v>
      </c>
      <c r="F13" s="281">
        <v>1</v>
      </c>
      <c r="G13" s="231">
        <v>1</v>
      </c>
      <c r="H13" s="231">
        <v>0</v>
      </c>
      <c r="I13" s="231">
        <v>0</v>
      </c>
      <c r="J13" s="159">
        <f t="shared" si="0"/>
        <v>1</v>
      </c>
      <c r="K13" s="196">
        <v>0</v>
      </c>
      <c r="L13" s="210">
        <f>IF(E13&lt;=119,0,IF(E13&lt;=719,1,IF(E13&lt;=1079,2,IF(E13&lt;=1679,3,4))))</f>
        <v>0</v>
      </c>
      <c r="M13" s="211">
        <v>1</v>
      </c>
      <c r="N13" s="159">
        <f t="shared" si="2"/>
        <v>1</v>
      </c>
      <c r="O13" s="212">
        <f t="shared" si="3"/>
        <v>1</v>
      </c>
      <c r="P13" s="212">
        <f t="shared" si="3"/>
        <v>0</v>
      </c>
      <c r="Q13" s="212">
        <f t="shared" si="3"/>
        <v>-1</v>
      </c>
      <c r="R13" s="159">
        <f t="shared" si="3"/>
        <v>0</v>
      </c>
      <c r="S13" s="213">
        <f t="shared" si="4"/>
        <v>0</v>
      </c>
      <c r="T13" s="200"/>
      <c r="U13" s="200"/>
      <c r="V13" s="200"/>
      <c r="W13" s="245">
        <f t="shared" si="5"/>
        <v>-1</v>
      </c>
      <c r="X13" s="214">
        <v>1</v>
      </c>
      <c r="Y13" s="214"/>
      <c r="Z13" s="214"/>
      <c r="AA13" s="216"/>
    </row>
    <row r="14" spans="1:30" s="193" customFormat="1" x14ac:dyDescent="0.35">
      <c r="A14" s="215">
        <v>10</v>
      </c>
      <c r="B14" s="223" t="s">
        <v>237</v>
      </c>
      <c r="C14" s="224" t="s">
        <v>38</v>
      </c>
      <c r="D14" s="275" t="s">
        <v>44</v>
      </c>
      <c r="E14" s="242">
        <v>29</v>
      </c>
      <c r="F14" s="281">
        <v>8</v>
      </c>
      <c r="G14" s="231">
        <v>1</v>
      </c>
      <c r="H14" s="231">
        <v>0</v>
      </c>
      <c r="I14" s="231">
        <v>2</v>
      </c>
      <c r="J14" s="159">
        <f t="shared" si="0"/>
        <v>3</v>
      </c>
      <c r="K14" s="196">
        <f>IF(E14&lt;1,0,IF(OR(AND(C14="ป.ปกติ",E14&lt;=40),C14=""),0,1))</f>
        <v>0</v>
      </c>
      <c r="L14" s="210">
        <f>IF(E14&lt;=119,0,IF(E14&lt;=719,1,IF(E14&lt;=1079,2,IF(E14&lt;=1679,3,4))))</f>
        <v>0</v>
      </c>
      <c r="M14" s="211">
        <v>4</v>
      </c>
      <c r="N14" s="159">
        <f t="shared" si="2"/>
        <v>4</v>
      </c>
      <c r="O14" s="212">
        <f t="shared" si="3"/>
        <v>1</v>
      </c>
      <c r="P14" s="212">
        <f t="shared" si="3"/>
        <v>0</v>
      </c>
      <c r="Q14" s="212">
        <f t="shared" si="3"/>
        <v>-2</v>
      </c>
      <c r="R14" s="159">
        <f t="shared" si="3"/>
        <v>-1</v>
      </c>
      <c r="S14" s="213">
        <f t="shared" si="4"/>
        <v>-25</v>
      </c>
      <c r="T14" s="200"/>
      <c r="U14" s="200"/>
      <c r="V14" s="200"/>
      <c r="W14" s="245">
        <f t="shared" si="5"/>
        <v>-2</v>
      </c>
      <c r="X14" s="214">
        <v>1</v>
      </c>
      <c r="Y14" s="214"/>
      <c r="Z14" s="214">
        <v>1</v>
      </c>
      <c r="AA14" s="216"/>
    </row>
    <row r="15" spans="1:30" s="192" customFormat="1" x14ac:dyDescent="0.35">
      <c r="A15" s="203">
        <v>11</v>
      </c>
      <c r="B15" s="220" t="s">
        <v>238</v>
      </c>
      <c r="C15" s="222" t="s">
        <v>38</v>
      </c>
      <c r="D15" s="273" t="s">
        <v>44</v>
      </c>
      <c r="E15" s="241">
        <v>46</v>
      </c>
      <c r="F15" s="279">
        <v>8</v>
      </c>
      <c r="G15" s="208">
        <v>1</v>
      </c>
      <c r="H15" s="208">
        <v>0</v>
      </c>
      <c r="I15" s="208">
        <v>3</v>
      </c>
      <c r="J15" s="160">
        <f t="shared" si="0"/>
        <v>4</v>
      </c>
      <c r="K15" s="196">
        <f t="shared" ref="K15:K19" si="6">IF(E15&lt;1,0,IF(OR(AND(C15="ป.ปกติ",E15&lt;=40),C15=""),0,1))</f>
        <v>1</v>
      </c>
      <c r="L15" s="196">
        <f>IF(E15&lt;=119,0,IF(E15&lt;=719,1,IF(E15&lt;=1079,2,IF(E15&lt;=1679,3,4))))</f>
        <v>0</v>
      </c>
      <c r="M15" s="197">
        <v>6</v>
      </c>
      <c r="N15" s="160">
        <f t="shared" si="2"/>
        <v>7</v>
      </c>
      <c r="O15" s="198">
        <f t="shared" si="3"/>
        <v>0</v>
      </c>
      <c r="P15" s="198">
        <f t="shared" si="3"/>
        <v>0</v>
      </c>
      <c r="Q15" s="198">
        <f t="shared" si="3"/>
        <v>-3</v>
      </c>
      <c r="R15" s="160">
        <f t="shared" si="3"/>
        <v>-3</v>
      </c>
      <c r="S15" s="199">
        <f t="shared" si="4"/>
        <v>-42.857142857142854</v>
      </c>
      <c r="T15" s="200"/>
      <c r="U15" s="201"/>
      <c r="V15" s="201"/>
      <c r="W15" s="245">
        <f t="shared" si="5"/>
        <v>-3</v>
      </c>
      <c r="X15" s="202">
        <v>1</v>
      </c>
      <c r="Y15" s="202"/>
      <c r="Z15" s="202"/>
      <c r="AA15" s="204"/>
    </row>
    <row r="16" spans="1:30" s="192" customFormat="1" x14ac:dyDescent="0.35">
      <c r="A16" s="195">
        <v>12</v>
      </c>
      <c r="B16" s="220" t="s">
        <v>239</v>
      </c>
      <c r="C16" s="222" t="s">
        <v>38</v>
      </c>
      <c r="D16" s="273" t="s">
        <v>44</v>
      </c>
      <c r="E16" s="241">
        <v>48</v>
      </c>
      <c r="F16" s="279">
        <v>8</v>
      </c>
      <c r="G16" s="208">
        <v>1</v>
      </c>
      <c r="H16" s="208">
        <v>0</v>
      </c>
      <c r="I16" s="208">
        <v>4</v>
      </c>
      <c r="J16" s="160">
        <f t="shared" si="0"/>
        <v>5</v>
      </c>
      <c r="K16" s="196">
        <f t="shared" si="6"/>
        <v>1</v>
      </c>
      <c r="L16" s="196">
        <f>IF(E16&lt;=119,0,IF(E16&lt;=719,1,IF(E16&lt;=1079,2,IF(E16&lt;=1679,3,4))))</f>
        <v>0</v>
      </c>
      <c r="M16" s="197">
        <v>6</v>
      </c>
      <c r="N16" s="160">
        <f t="shared" si="2"/>
        <v>7</v>
      </c>
      <c r="O16" s="198">
        <f t="shared" si="3"/>
        <v>0</v>
      </c>
      <c r="P16" s="198">
        <f t="shared" si="3"/>
        <v>0</v>
      </c>
      <c r="Q16" s="198">
        <f t="shared" si="3"/>
        <v>-2</v>
      </c>
      <c r="R16" s="160">
        <f t="shared" si="3"/>
        <v>-2</v>
      </c>
      <c r="S16" s="199">
        <f t="shared" si="4"/>
        <v>-28.571428571428569</v>
      </c>
      <c r="T16" s="200"/>
      <c r="U16" s="201"/>
      <c r="V16" s="201"/>
      <c r="W16" s="245">
        <f t="shared" si="5"/>
        <v>-2</v>
      </c>
      <c r="X16" s="202"/>
      <c r="Y16" s="202"/>
      <c r="Z16" s="202"/>
      <c r="AA16" s="204"/>
    </row>
    <row r="17" spans="1:27" s="192" customFormat="1" x14ac:dyDescent="0.35">
      <c r="A17" s="195">
        <v>13</v>
      </c>
      <c r="B17" s="220" t="s">
        <v>240</v>
      </c>
      <c r="C17" s="221" t="s">
        <v>40</v>
      </c>
      <c r="D17" s="273" t="s">
        <v>44</v>
      </c>
      <c r="E17" s="241">
        <v>201</v>
      </c>
      <c r="F17" s="279">
        <v>9</v>
      </c>
      <c r="G17" s="208">
        <v>1</v>
      </c>
      <c r="H17" s="208">
        <v>0</v>
      </c>
      <c r="I17" s="208">
        <v>10</v>
      </c>
      <c r="J17" s="160">
        <f t="shared" si="0"/>
        <v>11</v>
      </c>
      <c r="K17" s="196">
        <f t="shared" si="6"/>
        <v>1</v>
      </c>
      <c r="L17" s="196">
        <v>1</v>
      </c>
      <c r="M17" s="197">
        <v>10</v>
      </c>
      <c r="N17" s="160">
        <f t="shared" si="2"/>
        <v>12</v>
      </c>
      <c r="O17" s="198">
        <f t="shared" si="3"/>
        <v>0</v>
      </c>
      <c r="P17" s="198">
        <f t="shared" si="3"/>
        <v>-1</v>
      </c>
      <c r="Q17" s="198">
        <f t="shared" si="3"/>
        <v>0</v>
      </c>
      <c r="R17" s="160">
        <f t="shared" si="3"/>
        <v>-1</v>
      </c>
      <c r="S17" s="199">
        <f t="shared" si="4"/>
        <v>-8.3333333333333321</v>
      </c>
      <c r="T17" s="200"/>
      <c r="U17" s="201"/>
      <c r="V17" s="201"/>
      <c r="W17" s="245">
        <f t="shared" si="5"/>
        <v>0</v>
      </c>
      <c r="X17" s="202"/>
      <c r="Y17" s="202"/>
      <c r="Z17" s="202"/>
      <c r="AA17" s="204"/>
    </row>
    <row r="18" spans="1:27" s="192" customFormat="1" x14ac:dyDescent="0.35">
      <c r="A18" s="203">
        <v>14</v>
      </c>
      <c r="B18" s="220" t="s">
        <v>241</v>
      </c>
      <c r="C18" s="222" t="s">
        <v>38</v>
      </c>
      <c r="D18" s="273" t="s">
        <v>44</v>
      </c>
      <c r="E18" s="241">
        <v>67</v>
      </c>
      <c r="F18" s="279">
        <v>8</v>
      </c>
      <c r="G18" s="208">
        <v>1</v>
      </c>
      <c r="H18" s="208">
        <v>0</v>
      </c>
      <c r="I18" s="208">
        <v>4</v>
      </c>
      <c r="J18" s="160">
        <f t="shared" si="0"/>
        <v>5</v>
      </c>
      <c r="K18" s="196">
        <f t="shared" si="6"/>
        <v>1</v>
      </c>
      <c r="L18" s="196">
        <f t="shared" ref="L18:L81" si="7">IF(E18&lt;=119,0,IF(E18&lt;=719,1,IF(E18&lt;=1079,2,IF(E18&lt;=1679,3,4))))</f>
        <v>0</v>
      </c>
      <c r="M18" s="197">
        <v>6</v>
      </c>
      <c r="N18" s="160">
        <f t="shared" si="2"/>
        <v>7</v>
      </c>
      <c r="O18" s="198">
        <f t="shared" si="3"/>
        <v>0</v>
      </c>
      <c r="P18" s="198">
        <f t="shared" si="3"/>
        <v>0</v>
      </c>
      <c r="Q18" s="198">
        <f t="shared" si="3"/>
        <v>-2</v>
      </c>
      <c r="R18" s="160">
        <f t="shared" si="3"/>
        <v>-2</v>
      </c>
      <c r="S18" s="199">
        <f t="shared" si="4"/>
        <v>-28.571428571428569</v>
      </c>
      <c r="T18" s="200">
        <v>1</v>
      </c>
      <c r="U18" s="201"/>
      <c r="V18" s="201"/>
      <c r="W18" s="245">
        <f t="shared" si="5"/>
        <v>-1</v>
      </c>
      <c r="X18" s="202"/>
      <c r="Y18" s="202"/>
      <c r="Z18" s="202">
        <v>1</v>
      </c>
      <c r="AA18" s="204"/>
    </row>
    <row r="19" spans="1:27" s="192" customFormat="1" x14ac:dyDescent="0.35">
      <c r="A19" s="203">
        <v>15</v>
      </c>
      <c r="B19" s="220" t="s">
        <v>242</v>
      </c>
      <c r="C19" s="221" t="s">
        <v>38</v>
      </c>
      <c r="D19" s="273" t="s">
        <v>44</v>
      </c>
      <c r="E19" s="241">
        <v>46</v>
      </c>
      <c r="F19" s="279">
        <v>8</v>
      </c>
      <c r="G19" s="208">
        <v>1</v>
      </c>
      <c r="H19" s="208">
        <v>0</v>
      </c>
      <c r="I19" s="208">
        <v>4</v>
      </c>
      <c r="J19" s="160">
        <f t="shared" si="0"/>
        <v>5</v>
      </c>
      <c r="K19" s="196">
        <f t="shared" si="6"/>
        <v>1</v>
      </c>
      <c r="L19" s="196">
        <f t="shared" si="7"/>
        <v>0</v>
      </c>
      <c r="M19" s="197">
        <v>6</v>
      </c>
      <c r="N19" s="160">
        <f t="shared" si="2"/>
        <v>7</v>
      </c>
      <c r="O19" s="198">
        <f t="shared" si="3"/>
        <v>0</v>
      </c>
      <c r="P19" s="198">
        <f t="shared" si="3"/>
        <v>0</v>
      </c>
      <c r="Q19" s="198">
        <f t="shared" si="3"/>
        <v>-2</v>
      </c>
      <c r="R19" s="160">
        <f t="shared" si="3"/>
        <v>-2</v>
      </c>
      <c r="S19" s="199">
        <f t="shared" si="4"/>
        <v>-28.571428571428569</v>
      </c>
      <c r="T19" s="200"/>
      <c r="U19" s="201"/>
      <c r="V19" s="201"/>
      <c r="W19" s="245">
        <f t="shared" si="5"/>
        <v>-2</v>
      </c>
      <c r="X19" s="202">
        <v>1</v>
      </c>
      <c r="Y19" s="202"/>
      <c r="Z19" s="202"/>
      <c r="AA19" s="204"/>
    </row>
    <row r="20" spans="1:27" s="192" customFormat="1" x14ac:dyDescent="0.35">
      <c r="A20" s="195">
        <v>16</v>
      </c>
      <c r="B20" s="220" t="s">
        <v>243</v>
      </c>
      <c r="C20" s="221" t="s">
        <v>38</v>
      </c>
      <c r="D20" s="273" t="s">
        <v>52</v>
      </c>
      <c r="E20" s="241">
        <v>86</v>
      </c>
      <c r="F20" s="279">
        <v>11</v>
      </c>
      <c r="G20" s="208">
        <v>0</v>
      </c>
      <c r="H20" s="208">
        <v>0</v>
      </c>
      <c r="I20" s="208">
        <v>7</v>
      </c>
      <c r="J20" s="160">
        <f t="shared" si="0"/>
        <v>7</v>
      </c>
      <c r="K20" s="196">
        <v>0</v>
      </c>
      <c r="L20" s="196">
        <f t="shared" si="7"/>
        <v>0</v>
      </c>
      <c r="M20" s="197">
        <v>11</v>
      </c>
      <c r="N20" s="160">
        <f t="shared" si="2"/>
        <v>11</v>
      </c>
      <c r="O20" s="198">
        <f t="shared" si="3"/>
        <v>0</v>
      </c>
      <c r="P20" s="198">
        <f t="shared" si="3"/>
        <v>0</v>
      </c>
      <c r="Q20" s="198">
        <f t="shared" si="3"/>
        <v>-4</v>
      </c>
      <c r="R20" s="160">
        <f t="shared" si="3"/>
        <v>-4</v>
      </c>
      <c r="S20" s="199">
        <f t="shared" si="4"/>
        <v>-36.363636363636367</v>
      </c>
      <c r="T20" s="200">
        <v>1</v>
      </c>
      <c r="U20" s="201">
        <v>1</v>
      </c>
      <c r="V20" s="201"/>
      <c r="W20" s="245">
        <f t="shared" si="5"/>
        <v>-2</v>
      </c>
      <c r="X20" s="202" t="s">
        <v>366</v>
      </c>
      <c r="Y20" s="202"/>
      <c r="Z20" s="202">
        <v>2</v>
      </c>
      <c r="AA20" s="204"/>
    </row>
    <row r="21" spans="1:27" s="193" customFormat="1" x14ac:dyDescent="0.35">
      <c r="A21" s="215">
        <v>17</v>
      </c>
      <c r="B21" s="223" t="s">
        <v>244</v>
      </c>
      <c r="C21" s="224" t="s">
        <v>38</v>
      </c>
      <c r="D21" s="275" t="s">
        <v>44</v>
      </c>
      <c r="E21" s="242">
        <v>39</v>
      </c>
      <c r="F21" s="281">
        <v>8</v>
      </c>
      <c r="G21" s="231">
        <v>1</v>
      </c>
      <c r="H21" s="231">
        <v>0</v>
      </c>
      <c r="I21" s="231">
        <v>3</v>
      </c>
      <c r="J21" s="159">
        <f t="shared" si="0"/>
        <v>4</v>
      </c>
      <c r="K21" s="196">
        <f>IF(E21&lt;1,0,IF(OR(AND(C21="ป.ปกติ",E21&lt;=40),C21=""),0,1))</f>
        <v>0</v>
      </c>
      <c r="L21" s="210">
        <f t="shared" si="7"/>
        <v>0</v>
      </c>
      <c r="M21" s="211">
        <v>4</v>
      </c>
      <c r="N21" s="159">
        <f t="shared" si="2"/>
        <v>4</v>
      </c>
      <c r="O21" s="212">
        <f t="shared" si="3"/>
        <v>1</v>
      </c>
      <c r="P21" s="212">
        <f t="shared" si="3"/>
        <v>0</v>
      </c>
      <c r="Q21" s="212">
        <f t="shared" si="3"/>
        <v>-1</v>
      </c>
      <c r="R21" s="159">
        <f t="shared" si="3"/>
        <v>0</v>
      </c>
      <c r="S21" s="213">
        <f t="shared" si="4"/>
        <v>0</v>
      </c>
      <c r="T21" s="200">
        <v>1</v>
      </c>
      <c r="U21" s="200"/>
      <c r="V21" s="200"/>
      <c r="W21" s="245">
        <f t="shared" si="5"/>
        <v>0</v>
      </c>
      <c r="X21" s="214">
        <v>1</v>
      </c>
      <c r="Y21" s="214"/>
      <c r="Z21" s="214">
        <v>2</v>
      </c>
      <c r="AA21" s="216"/>
    </row>
    <row r="22" spans="1:27" s="192" customFormat="1" x14ac:dyDescent="0.35">
      <c r="A22" s="195">
        <v>18</v>
      </c>
      <c r="B22" s="220" t="s">
        <v>245</v>
      </c>
      <c r="C22" s="221" t="s">
        <v>360</v>
      </c>
      <c r="D22" s="273" t="s">
        <v>44</v>
      </c>
      <c r="E22" s="241">
        <v>85</v>
      </c>
      <c r="F22" s="279">
        <v>9</v>
      </c>
      <c r="G22" s="208">
        <v>1</v>
      </c>
      <c r="H22" s="208">
        <v>0</v>
      </c>
      <c r="I22" s="208">
        <v>6</v>
      </c>
      <c r="J22" s="160">
        <f t="shared" si="0"/>
        <v>7</v>
      </c>
      <c r="K22" s="196">
        <f t="shared" ref="K22:K25" si="8">IF(E22&lt;1,0,IF(OR(AND(C22="ป.ปกติ",E22&lt;=40),C22=""),0,1))</f>
        <v>1</v>
      </c>
      <c r="L22" s="196">
        <f t="shared" si="7"/>
        <v>0</v>
      </c>
      <c r="M22" s="197">
        <v>8</v>
      </c>
      <c r="N22" s="160">
        <f t="shared" si="2"/>
        <v>9</v>
      </c>
      <c r="O22" s="198">
        <f t="shared" si="3"/>
        <v>0</v>
      </c>
      <c r="P22" s="198">
        <f t="shared" si="3"/>
        <v>0</v>
      </c>
      <c r="Q22" s="198">
        <f t="shared" si="3"/>
        <v>-2</v>
      </c>
      <c r="R22" s="160">
        <f t="shared" si="3"/>
        <v>-2</v>
      </c>
      <c r="S22" s="199">
        <f t="shared" si="4"/>
        <v>-22.222222222222221</v>
      </c>
      <c r="T22" s="200"/>
      <c r="U22" s="201"/>
      <c r="V22" s="201"/>
      <c r="W22" s="245">
        <f t="shared" si="5"/>
        <v>-2</v>
      </c>
      <c r="X22" s="202"/>
      <c r="Y22" s="202"/>
      <c r="Z22" s="202"/>
      <c r="AA22" s="204"/>
    </row>
    <row r="23" spans="1:27" s="192" customFormat="1" x14ac:dyDescent="0.35">
      <c r="A23" s="203">
        <v>19</v>
      </c>
      <c r="B23" s="225" t="s">
        <v>246</v>
      </c>
      <c r="C23" s="221" t="s">
        <v>40</v>
      </c>
      <c r="D23" s="273" t="s">
        <v>44</v>
      </c>
      <c r="E23" s="243">
        <v>139</v>
      </c>
      <c r="F23" s="282">
        <v>8</v>
      </c>
      <c r="G23" s="208">
        <v>1</v>
      </c>
      <c r="H23" s="208">
        <v>0</v>
      </c>
      <c r="I23" s="208">
        <v>9</v>
      </c>
      <c r="J23" s="160">
        <f t="shared" si="0"/>
        <v>10</v>
      </c>
      <c r="K23" s="196">
        <f t="shared" si="8"/>
        <v>1</v>
      </c>
      <c r="L23" s="196">
        <f t="shared" si="7"/>
        <v>1</v>
      </c>
      <c r="M23" s="217">
        <v>10</v>
      </c>
      <c r="N23" s="160">
        <f t="shared" si="2"/>
        <v>12</v>
      </c>
      <c r="O23" s="198">
        <f t="shared" si="3"/>
        <v>0</v>
      </c>
      <c r="P23" s="198">
        <f t="shared" si="3"/>
        <v>-1</v>
      </c>
      <c r="Q23" s="198">
        <f t="shared" si="3"/>
        <v>-1</v>
      </c>
      <c r="R23" s="160">
        <f t="shared" si="3"/>
        <v>-2</v>
      </c>
      <c r="S23" s="199">
        <f t="shared" si="4"/>
        <v>-16.666666666666664</v>
      </c>
      <c r="T23" s="201">
        <v>1</v>
      </c>
      <c r="U23" s="201"/>
      <c r="V23" s="201"/>
      <c r="W23" s="245">
        <f t="shared" si="5"/>
        <v>0</v>
      </c>
      <c r="X23" s="202"/>
      <c r="Y23" s="202"/>
      <c r="Z23" s="202"/>
      <c r="AA23" s="204"/>
    </row>
    <row r="24" spans="1:27" s="192" customFormat="1" x14ac:dyDescent="0.35">
      <c r="A24" s="195">
        <v>20</v>
      </c>
      <c r="B24" s="220" t="s">
        <v>247</v>
      </c>
      <c r="C24" s="221" t="s">
        <v>38</v>
      </c>
      <c r="D24" s="273" t="s">
        <v>44</v>
      </c>
      <c r="E24" s="241">
        <v>82</v>
      </c>
      <c r="F24" s="279">
        <v>8</v>
      </c>
      <c r="G24" s="208">
        <v>1</v>
      </c>
      <c r="H24" s="208">
        <v>0</v>
      </c>
      <c r="I24" s="208">
        <v>5</v>
      </c>
      <c r="J24" s="160">
        <f t="shared" si="0"/>
        <v>6</v>
      </c>
      <c r="K24" s="196">
        <f t="shared" si="8"/>
        <v>1</v>
      </c>
      <c r="L24" s="196">
        <f t="shared" si="7"/>
        <v>0</v>
      </c>
      <c r="M24" s="197">
        <v>8</v>
      </c>
      <c r="N24" s="160">
        <f t="shared" si="2"/>
        <v>9</v>
      </c>
      <c r="O24" s="198">
        <f t="shared" si="3"/>
        <v>0</v>
      </c>
      <c r="P24" s="198">
        <f t="shared" si="3"/>
        <v>0</v>
      </c>
      <c r="Q24" s="198">
        <f t="shared" si="3"/>
        <v>-3</v>
      </c>
      <c r="R24" s="160">
        <f t="shared" si="3"/>
        <v>-3</v>
      </c>
      <c r="S24" s="199">
        <f t="shared" si="4"/>
        <v>-33.333333333333329</v>
      </c>
      <c r="T24" s="200">
        <v>1</v>
      </c>
      <c r="U24" s="201"/>
      <c r="V24" s="201"/>
      <c r="W24" s="245">
        <f t="shared" si="5"/>
        <v>-2</v>
      </c>
      <c r="X24" s="202">
        <v>1</v>
      </c>
      <c r="Y24" s="202"/>
      <c r="Z24" s="202"/>
      <c r="AA24" s="204"/>
    </row>
    <row r="25" spans="1:27" s="192" customFormat="1" x14ac:dyDescent="0.35">
      <c r="A25" s="203">
        <v>21</v>
      </c>
      <c r="B25" s="220" t="s">
        <v>248</v>
      </c>
      <c r="C25" s="221" t="s">
        <v>38</v>
      </c>
      <c r="D25" s="273" t="s">
        <v>44</v>
      </c>
      <c r="E25" s="241">
        <v>41</v>
      </c>
      <c r="F25" s="279">
        <v>8</v>
      </c>
      <c r="G25" s="208">
        <v>1</v>
      </c>
      <c r="H25" s="208">
        <v>0</v>
      </c>
      <c r="I25" s="208">
        <v>3</v>
      </c>
      <c r="J25" s="160">
        <f t="shared" si="0"/>
        <v>4</v>
      </c>
      <c r="K25" s="196">
        <f t="shared" si="8"/>
        <v>1</v>
      </c>
      <c r="L25" s="196">
        <f t="shared" si="7"/>
        <v>0</v>
      </c>
      <c r="M25" s="197">
        <v>6</v>
      </c>
      <c r="N25" s="160">
        <f t="shared" si="2"/>
        <v>7</v>
      </c>
      <c r="O25" s="198">
        <f t="shared" si="3"/>
        <v>0</v>
      </c>
      <c r="P25" s="198">
        <f t="shared" si="3"/>
        <v>0</v>
      </c>
      <c r="Q25" s="198">
        <f t="shared" si="3"/>
        <v>-3</v>
      </c>
      <c r="R25" s="160">
        <f t="shared" si="3"/>
        <v>-3</v>
      </c>
      <c r="S25" s="199">
        <f t="shared" si="4"/>
        <v>-42.857142857142854</v>
      </c>
      <c r="T25" s="200">
        <v>1</v>
      </c>
      <c r="U25" s="201"/>
      <c r="V25" s="201"/>
      <c r="W25" s="245">
        <f t="shared" si="5"/>
        <v>-2</v>
      </c>
      <c r="X25" s="202">
        <v>1</v>
      </c>
      <c r="Y25" s="202"/>
      <c r="Z25" s="202"/>
      <c r="AA25" s="204"/>
    </row>
    <row r="26" spans="1:27" s="189" customFormat="1" x14ac:dyDescent="0.35">
      <c r="A26" s="215">
        <v>22</v>
      </c>
      <c r="B26" s="223" t="s">
        <v>249</v>
      </c>
      <c r="C26" s="226" t="s">
        <v>38</v>
      </c>
      <c r="D26" s="275" t="s">
        <v>44</v>
      </c>
      <c r="E26" s="242">
        <v>28</v>
      </c>
      <c r="F26" s="281">
        <v>8</v>
      </c>
      <c r="G26" s="231">
        <v>1</v>
      </c>
      <c r="H26" s="231">
        <v>0</v>
      </c>
      <c r="I26" s="231">
        <v>2</v>
      </c>
      <c r="J26" s="159">
        <f t="shared" si="0"/>
        <v>3</v>
      </c>
      <c r="K26" s="196">
        <f>IF(E26&lt;1,0,IF(OR(AND(C26="ป.ปกติ",E26&lt;=40),C26=""),0,1))</f>
        <v>0</v>
      </c>
      <c r="L26" s="210">
        <f t="shared" si="7"/>
        <v>0</v>
      </c>
      <c r="M26" s="211">
        <v>4</v>
      </c>
      <c r="N26" s="159">
        <f t="shared" si="2"/>
        <v>4</v>
      </c>
      <c r="O26" s="212">
        <f t="shared" si="3"/>
        <v>1</v>
      </c>
      <c r="P26" s="212">
        <f t="shared" si="3"/>
        <v>0</v>
      </c>
      <c r="Q26" s="212">
        <f t="shared" si="3"/>
        <v>-2</v>
      </c>
      <c r="R26" s="159">
        <f t="shared" si="3"/>
        <v>-1</v>
      </c>
      <c r="S26" s="213">
        <f t="shared" si="4"/>
        <v>-25</v>
      </c>
      <c r="T26" s="200">
        <v>1</v>
      </c>
      <c r="U26" s="200"/>
      <c r="V26" s="200"/>
      <c r="W26" s="245">
        <f t="shared" si="5"/>
        <v>-1</v>
      </c>
      <c r="X26" s="214">
        <v>1</v>
      </c>
      <c r="Y26" s="214"/>
      <c r="Z26" s="214"/>
      <c r="AA26" s="216"/>
    </row>
    <row r="27" spans="1:27" s="192" customFormat="1" x14ac:dyDescent="0.35">
      <c r="A27" s="203">
        <v>23</v>
      </c>
      <c r="B27" s="225" t="s">
        <v>250</v>
      </c>
      <c r="C27" s="221" t="s">
        <v>40</v>
      </c>
      <c r="D27" s="273" t="s">
        <v>52</v>
      </c>
      <c r="E27" s="243">
        <v>113</v>
      </c>
      <c r="F27" s="282">
        <v>11</v>
      </c>
      <c r="G27" s="208">
        <v>1</v>
      </c>
      <c r="H27" s="208">
        <v>0</v>
      </c>
      <c r="I27" s="208">
        <v>11</v>
      </c>
      <c r="J27" s="160">
        <f t="shared" si="0"/>
        <v>12</v>
      </c>
      <c r="K27" s="196">
        <f t="shared" ref="K27:K29" si="9">IF(E27&lt;1,0,IF(OR(AND(C27="ป.ปกติ",E27&lt;=40),C27=""),0,1))</f>
        <v>1</v>
      </c>
      <c r="L27" s="196">
        <f t="shared" si="7"/>
        <v>0</v>
      </c>
      <c r="M27" s="217">
        <v>13</v>
      </c>
      <c r="N27" s="160">
        <f t="shared" si="2"/>
        <v>14</v>
      </c>
      <c r="O27" s="198">
        <f t="shared" si="3"/>
        <v>0</v>
      </c>
      <c r="P27" s="198">
        <f t="shared" si="3"/>
        <v>0</v>
      </c>
      <c r="Q27" s="198">
        <f t="shared" si="3"/>
        <v>-2</v>
      </c>
      <c r="R27" s="160">
        <f t="shared" si="3"/>
        <v>-2</v>
      </c>
      <c r="S27" s="199">
        <f t="shared" si="4"/>
        <v>-14.285714285714285</v>
      </c>
      <c r="T27" s="201"/>
      <c r="U27" s="201"/>
      <c r="V27" s="201"/>
      <c r="W27" s="245">
        <f t="shared" si="5"/>
        <v>-2</v>
      </c>
      <c r="X27" s="202"/>
      <c r="Y27" s="202"/>
      <c r="Z27" s="202">
        <v>1</v>
      </c>
      <c r="AA27" s="204"/>
    </row>
    <row r="28" spans="1:27" s="192" customFormat="1" x14ac:dyDescent="0.35">
      <c r="A28" s="203">
        <v>24</v>
      </c>
      <c r="B28" s="220" t="s">
        <v>251</v>
      </c>
      <c r="C28" s="221" t="s">
        <v>40</v>
      </c>
      <c r="D28" s="273" t="s">
        <v>44</v>
      </c>
      <c r="E28" s="241">
        <v>121</v>
      </c>
      <c r="F28" s="279">
        <v>8</v>
      </c>
      <c r="G28" s="208">
        <v>1</v>
      </c>
      <c r="H28" s="208">
        <v>0</v>
      </c>
      <c r="I28" s="208">
        <v>6</v>
      </c>
      <c r="J28" s="160">
        <f t="shared" si="0"/>
        <v>7</v>
      </c>
      <c r="K28" s="196">
        <f t="shared" si="9"/>
        <v>1</v>
      </c>
      <c r="L28" s="196">
        <f t="shared" si="7"/>
        <v>1</v>
      </c>
      <c r="M28" s="197">
        <v>10</v>
      </c>
      <c r="N28" s="160">
        <f t="shared" si="2"/>
        <v>12</v>
      </c>
      <c r="O28" s="198">
        <f t="shared" si="3"/>
        <v>0</v>
      </c>
      <c r="P28" s="198">
        <f t="shared" si="3"/>
        <v>-1</v>
      </c>
      <c r="Q28" s="198">
        <f t="shared" si="3"/>
        <v>-4</v>
      </c>
      <c r="R28" s="160">
        <f t="shared" si="3"/>
        <v>-5</v>
      </c>
      <c r="S28" s="199">
        <f t="shared" si="4"/>
        <v>-41.666666666666671</v>
      </c>
      <c r="T28" s="200">
        <v>1</v>
      </c>
      <c r="U28" s="201">
        <v>1</v>
      </c>
      <c r="V28" s="201"/>
      <c r="W28" s="245">
        <f t="shared" si="5"/>
        <v>-2</v>
      </c>
      <c r="X28" s="202"/>
      <c r="Y28" s="202"/>
      <c r="Z28" s="202"/>
      <c r="AA28" s="204"/>
    </row>
    <row r="29" spans="1:27" s="192" customFormat="1" x14ac:dyDescent="0.35">
      <c r="A29" s="203">
        <v>25</v>
      </c>
      <c r="B29" s="225" t="s">
        <v>252</v>
      </c>
      <c r="C29" s="221" t="s">
        <v>38</v>
      </c>
      <c r="D29" s="273" t="s">
        <v>44</v>
      </c>
      <c r="E29" s="243">
        <v>143</v>
      </c>
      <c r="F29" s="282">
        <v>8</v>
      </c>
      <c r="G29" s="208">
        <v>1</v>
      </c>
      <c r="H29" s="208">
        <v>0</v>
      </c>
      <c r="I29" s="208">
        <v>10</v>
      </c>
      <c r="J29" s="160">
        <f t="shared" si="0"/>
        <v>11</v>
      </c>
      <c r="K29" s="196">
        <f t="shared" si="9"/>
        <v>1</v>
      </c>
      <c r="L29" s="196">
        <f t="shared" si="7"/>
        <v>1</v>
      </c>
      <c r="M29" s="217">
        <v>10</v>
      </c>
      <c r="N29" s="160">
        <f t="shared" si="2"/>
        <v>12</v>
      </c>
      <c r="O29" s="198">
        <f t="shared" si="3"/>
        <v>0</v>
      </c>
      <c r="P29" s="198">
        <f t="shared" si="3"/>
        <v>-1</v>
      </c>
      <c r="Q29" s="198">
        <f t="shared" si="3"/>
        <v>0</v>
      </c>
      <c r="R29" s="160">
        <f t="shared" si="3"/>
        <v>-1</v>
      </c>
      <c r="S29" s="199">
        <f t="shared" si="4"/>
        <v>-8.3333333333333321</v>
      </c>
      <c r="T29" s="201"/>
      <c r="U29" s="201"/>
      <c r="V29" s="201"/>
      <c r="W29" s="245">
        <f t="shared" si="5"/>
        <v>0</v>
      </c>
      <c r="X29" s="202"/>
      <c r="Y29" s="202"/>
      <c r="Z29" s="202">
        <v>1</v>
      </c>
      <c r="AA29" s="204"/>
    </row>
    <row r="30" spans="1:27" s="193" customFormat="1" x14ac:dyDescent="0.35">
      <c r="A30" s="215">
        <v>26</v>
      </c>
      <c r="B30" s="223" t="s">
        <v>253</v>
      </c>
      <c r="C30" s="226" t="s">
        <v>38</v>
      </c>
      <c r="D30" s="275" t="s">
        <v>44</v>
      </c>
      <c r="E30" s="242">
        <v>23</v>
      </c>
      <c r="F30" s="281">
        <v>8</v>
      </c>
      <c r="G30" s="231">
        <v>1</v>
      </c>
      <c r="H30" s="231">
        <v>0</v>
      </c>
      <c r="I30" s="231">
        <v>2</v>
      </c>
      <c r="J30" s="159">
        <f t="shared" si="0"/>
        <v>3</v>
      </c>
      <c r="K30" s="196">
        <f>IF(E30&lt;1,0,IF(OR(AND(C30="ป.ปกติ",E30&lt;=40),C30=""),0,1))</f>
        <v>0</v>
      </c>
      <c r="L30" s="210">
        <f t="shared" si="7"/>
        <v>0</v>
      </c>
      <c r="M30" s="211">
        <v>4</v>
      </c>
      <c r="N30" s="159">
        <f t="shared" si="2"/>
        <v>4</v>
      </c>
      <c r="O30" s="212">
        <f t="shared" si="3"/>
        <v>1</v>
      </c>
      <c r="P30" s="212">
        <f t="shared" si="3"/>
        <v>0</v>
      </c>
      <c r="Q30" s="212">
        <f t="shared" si="3"/>
        <v>-2</v>
      </c>
      <c r="R30" s="159">
        <f t="shared" si="3"/>
        <v>-1</v>
      </c>
      <c r="S30" s="213">
        <f t="shared" si="4"/>
        <v>-25</v>
      </c>
      <c r="T30" s="200"/>
      <c r="U30" s="200"/>
      <c r="V30" s="200"/>
      <c r="W30" s="245">
        <f t="shared" si="5"/>
        <v>-2</v>
      </c>
      <c r="X30" s="214">
        <v>1</v>
      </c>
      <c r="Y30" s="214"/>
      <c r="Z30" s="214"/>
      <c r="AA30" s="216"/>
    </row>
    <row r="31" spans="1:27" s="192" customFormat="1" x14ac:dyDescent="0.35">
      <c r="A31" s="195">
        <v>27</v>
      </c>
      <c r="B31" s="220" t="s">
        <v>254</v>
      </c>
      <c r="C31" s="221" t="s">
        <v>38</v>
      </c>
      <c r="D31" s="273" t="s">
        <v>44</v>
      </c>
      <c r="E31" s="241">
        <v>88</v>
      </c>
      <c r="F31" s="279">
        <v>8</v>
      </c>
      <c r="G31" s="208">
        <v>1</v>
      </c>
      <c r="H31" s="208">
        <v>0</v>
      </c>
      <c r="I31" s="208">
        <v>5</v>
      </c>
      <c r="J31" s="160">
        <f t="shared" si="0"/>
        <v>6</v>
      </c>
      <c r="K31" s="196">
        <f t="shared" ref="K31:K32" si="10">IF(E31&lt;1,0,IF(OR(AND(C31="ป.ปกติ",E31&lt;=40),C31=""),0,1))</f>
        <v>1</v>
      </c>
      <c r="L31" s="196">
        <f t="shared" si="7"/>
        <v>0</v>
      </c>
      <c r="M31" s="197">
        <v>8</v>
      </c>
      <c r="N31" s="159">
        <f t="shared" si="2"/>
        <v>9</v>
      </c>
      <c r="O31" s="198">
        <f t="shared" si="3"/>
        <v>0</v>
      </c>
      <c r="P31" s="198">
        <f t="shared" si="3"/>
        <v>0</v>
      </c>
      <c r="Q31" s="198">
        <f t="shared" si="3"/>
        <v>-3</v>
      </c>
      <c r="R31" s="160">
        <f t="shared" si="3"/>
        <v>-3</v>
      </c>
      <c r="S31" s="199">
        <f t="shared" si="4"/>
        <v>-33.333333333333329</v>
      </c>
      <c r="T31" s="200"/>
      <c r="U31" s="201"/>
      <c r="V31" s="201">
        <v>1</v>
      </c>
      <c r="W31" s="245">
        <f t="shared" si="5"/>
        <v>-2</v>
      </c>
      <c r="X31" s="202">
        <v>1</v>
      </c>
      <c r="Y31" s="202"/>
      <c r="Z31" s="202"/>
      <c r="AA31" s="204"/>
    </row>
    <row r="32" spans="1:27" s="192" customFormat="1" x14ac:dyDescent="0.35">
      <c r="A32" s="203">
        <v>28</v>
      </c>
      <c r="B32" s="220" t="s">
        <v>255</v>
      </c>
      <c r="C32" s="221" t="s">
        <v>38</v>
      </c>
      <c r="D32" s="273" t="s">
        <v>44</v>
      </c>
      <c r="E32" s="241">
        <v>51</v>
      </c>
      <c r="F32" s="279">
        <v>8</v>
      </c>
      <c r="G32" s="208">
        <v>1</v>
      </c>
      <c r="H32" s="208">
        <v>0</v>
      </c>
      <c r="I32" s="208">
        <v>4</v>
      </c>
      <c r="J32" s="160">
        <f t="shared" si="0"/>
        <v>5</v>
      </c>
      <c r="K32" s="196">
        <f t="shared" si="10"/>
        <v>1</v>
      </c>
      <c r="L32" s="196">
        <f t="shared" si="7"/>
        <v>0</v>
      </c>
      <c r="M32" s="197">
        <v>6</v>
      </c>
      <c r="N32" s="160">
        <f t="shared" si="2"/>
        <v>7</v>
      </c>
      <c r="O32" s="198">
        <f t="shared" si="3"/>
        <v>0</v>
      </c>
      <c r="P32" s="198">
        <f t="shared" si="3"/>
        <v>0</v>
      </c>
      <c r="Q32" s="198">
        <f t="shared" si="3"/>
        <v>-2</v>
      </c>
      <c r="R32" s="160">
        <f t="shared" si="3"/>
        <v>-2</v>
      </c>
      <c r="S32" s="199">
        <f t="shared" si="4"/>
        <v>-28.571428571428569</v>
      </c>
      <c r="T32" s="200"/>
      <c r="U32" s="201">
        <v>1</v>
      </c>
      <c r="V32" s="201"/>
      <c r="W32" s="245">
        <f t="shared" si="5"/>
        <v>-1</v>
      </c>
      <c r="X32" s="202">
        <v>1</v>
      </c>
      <c r="Y32" s="202"/>
      <c r="Z32" s="202"/>
      <c r="AA32" s="204"/>
    </row>
    <row r="33" spans="1:27" s="193" customFormat="1" x14ac:dyDescent="0.35">
      <c r="A33" s="209">
        <v>29</v>
      </c>
      <c r="B33" s="223" t="s">
        <v>256</v>
      </c>
      <c r="C33" s="226" t="s">
        <v>38</v>
      </c>
      <c r="D33" s="275" t="s">
        <v>44</v>
      </c>
      <c r="E33" s="242">
        <v>40</v>
      </c>
      <c r="F33" s="281">
        <v>8</v>
      </c>
      <c r="G33" s="231">
        <v>1</v>
      </c>
      <c r="H33" s="231">
        <v>0</v>
      </c>
      <c r="I33" s="231">
        <v>3</v>
      </c>
      <c r="J33" s="159">
        <f t="shared" si="0"/>
        <v>4</v>
      </c>
      <c r="K33" s="196">
        <f>IF(E33&lt;1,0,IF(OR(AND(C33="ป.ปกติ",E33&lt;=40),C33=""),0,1))</f>
        <v>0</v>
      </c>
      <c r="L33" s="210">
        <f t="shared" si="7"/>
        <v>0</v>
      </c>
      <c r="M33" s="211">
        <v>4</v>
      </c>
      <c r="N33" s="159">
        <f t="shared" si="2"/>
        <v>4</v>
      </c>
      <c r="O33" s="212">
        <f t="shared" si="3"/>
        <v>1</v>
      </c>
      <c r="P33" s="212">
        <f t="shared" si="3"/>
        <v>0</v>
      </c>
      <c r="Q33" s="212">
        <f t="shared" si="3"/>
        <v>-1</v>
      </c>
      <c r="R33" s="159">
        <f t="shared" si="3"/>
        <v>0</v>
      </c>
      <c r="S33" s="213">
        <f t="shared" si="4"/>
        <v>0</v>
      </c>
      <c r="T33" s="200"/>
      <c r="U33" s="200"/>
      <c r="V33" s="200"/>
      <c r="W33" s="245">
        <f t="shared" si="5"/>
        <v>-1</v>
      </c>
      <c r="X33" s="214">
        <v>1</v>
      </c>
      <c r="Y33" s="214"/>
      <c r="Z33" s="214">
        <v>1</v>
      </c>
      <c r="AA33" s="216"/>
    </row>
    <row r="34" spans="1:27" s="192" customFormat="1" x14ac:dyDescent="0.35">
      <c r="A34" s="195">
        <v>30</v>
      </c>
      <c r="B34" s="220" t="s">
        <v>257</v>
      </c>
      <c r="C34" s="221" t="s">
        <v>40</v>
      </c>
      <c r="D34" s="273" t="s">
        <v>44</v>
      </c>
      <c r="E34" s="241">
        <v>127</v>
      </c>
      <c r="F34" s="279">
        <v>8</v>
      </c>
      <c r="G34" s="208">
        <v>1</v>
      </c>
      <c r="H34" s="208">
        <v>0</v>
      </c>
      <c r="I34" s="208">
        <v>10</v>
      </c>
      <c r="J34" s="160">
        <f t="shared" si="0"/>
        <v>11</v>
      </c>
      <c r="K34" s="196">
        <f t="shared" ref="K34:K38" si="11">IF(E34&lt;1,0,IF(OR(AND(C34="ป.ปกติ",E34&lt;=40),C34=""),0,1))</f>
        <v>1</v>
      </c>
      <c r="L34" s="196">
        <f t="shared" si="7"/>
        <v>1</v>
      </c>
      <c r="M34" s="197">
        <v>10</v>
      </c>
      <c r="N34" s="160">
        <f t="shared" si="2"/>
        <v>12</v>
      </c>
      <c r="O34" s="198">
        <f t="shared" si="3"/>
        <v>0</v>
      </c>
      <c r="P34" s="198">
        <f t="shared" si="3"/>
        <v>-1</v>
      </c>
      <c r="Q34" s="198">
        <f t="shared" si="3"/>
        <v>0</v>
      </c>
      <c r="R34" s="160">
        <f t="shared" si="3"/>
        <v>-1</v>
      </c>
      <c r="S34" s="199">
        <f t="shared" si="4"/>
        <v>-8.3333333333333321</v>
      </c>
      <c r="T34" s="200"/>
      <c r="U34" s="201"/>
      <c r="V34" s="201">
        <v>1</v>
      </c>
      <c r="W34" s="245">
        <f t="shared" si="5"/>
        <v>1</v>
      </c>
      <c r="X34" s="202"/>
      <c r="Y34" s="202"/>
      <c r="Z34" s="214">
        <v>1</v>
      </c>
      <c r="AA34" s="204" t="s">
        <v>369</v>
      </c>
    </row>
    <row r="35" spans="1:27" s="192" customFormat="1" x14ac:dyDescent="0.35">
      <c r="A35" s="195">
        <v>31</v>
      </c>
      <c r="B35" s="220" t="s">
        <v>258</v>
      </c>
      <c r="C35" s="221" t="s">
        <v>38</v>
      </c>
      <c r="D35" s="273" t="s">
        <v>44</v>
      </c>
      <c r="E35" s="241">
        <v>158</v>
      </c>
      <c r="F35" s="279">
        <v>8</v>
      </c>
      <c r="G35" s="208">
        <v>1</v>
      </c>
      <c r="H35" s="208">
        <v>0</v>
      </c>
      <c r="I35" s="208">
        <v>10</v>
      </c>
      <c r="J35" s="160">
        <f t="shared" si="0"/>
        <v>11</v>
      </c>
      <c r="K35" s="196">
        <f t="shared" si="11"/>
        <v>1</v>
      </c>
      <c r="L35" s="196">
        <f t="shared" si="7"/>
        <v>1</v>
      </c>
      <c r="M35" s="197">
        <v>10</v>
      </c>
      <c r="N35" s="160">
        <f t="shared" si="2"/>
        <v>12</v>
      </c>
      <c r="O35" s="198">
        <f t="shared" si="3"/>
        <v>0</v>
      </c>
      <c r="P35" s="198">
        <f t="shared" si="3"/>
        <v>-1</v>
      </c>
      <c r="Q35" s="198">
        <f t="shared" si="3"/>
        <v>0</v>
      </c>
      <c r="R35" s="160">
        <f t="shared" si="3"/>
        <v>-1</v>
      </c>
      <c r="S35" s="199">
        <f t="shared" si="4"/>
        <v>-8.3333333333333321</v>
      </c>
      <c r="T35" s="200"/>
      <c r="U35" s="201"/>
      <c r="V35" s="201"/>
      <c r="W35" s="245">
        <f t="shared" si="5"/>
        <v>0</v>
      </c>
      <c r="X35" s="202"/>
      <c r="Y35" s="202"/>
      <c r="Z35" s="214">
        <v>1</v>
      </c>
      <c r="AA35" s="204" t="s">
        <v>369</v>
      </c>
    </row>
    <row r="36" spans="1:27" s="193" customFormat="1" x14ac:dyDescent="0.35">
      <c r="A36" s="215">
        <v>32</v>
      </c>
      <c r="B36" s="223" t="s">
        <v>259</v>
      </c>
      <c r="C36" s="226" t="s">
        <v>38</v>
      </c>
      <c r="D36" s="275" t="s">
        <v>44</v>
      </c>
      <c r="E36" s="242">
        <v>36</v>
      </c>
      <c r="F36" s="281">
        <v>7</v>
      </c>
      <c r="G36" s="231">
        <v>1</v>
      </c>
      <c r="H36" s="231">
        <v>0</v>
      </c>
      <c r="I36" s="231">
        <v>3</v>
      </c>
      <c r="J36" s="159">
        <f t="shared" si="0"/>
        <v>4</v>
      </c>
      <c r="K36" s="196">
        <f t="shared" si="11"/>
        <v>0</v>
      </c>
      <c r="L36" s="210">
        <f t="shared" si="7"/>
        <v>0</v>
      </c>
      <c r="M36" s="211">
        <v>4</v>
      </c>
      <c r="N36" s="159">
        <f t="shared" si="2"/>
        <v>4</v>
      </c>
      <c r="O36" s="212">
        <f t="shared" si="3"/>
        <v>1</v>
      </c>
      <c r="P36" s="212">
        <f t="shared" si="3"/>
        <v>0</v>
      </c>
      <c r="Q36" s="212">
        <f t="shared" si="3"/>
        <v>-1</v>
      </c>
      <c r="R36" s="159">
        <f t="shared" si="3"/>
        <v>0</v>
      </c>
      <c r="S36" s="213">
        <f t="shared" si="4"/>
        <v>0</v>
      </c>
      <c r="T36" s="200"/>
      <c r="U36" s="200"/>
      <c r="V36" s="200"/>
      <c r="W36" s="245">
        <f t="shared" si="5"/>
        <v>-1</v>
      </c>
      <c r="X36" s="214">
        <v>1</v>
      </c>
      <c r="Y36" s="214"/>
      <c r="Z36" s="214">
        <v>1</v>
      </c>
      <c r="AA36" s="216"/>
    </row>
    <row r="37" spans="1:27" s="192" customFormat="1" x14ac:dyDescent="0.35">
      <c r="A37" s="195">
        <v>33</v>
      </c>
      <c r="B37" s="220" t="s">
        <v>260</v>
      </c>
      <c r="C37" s="221" t="s">
        <v>38</v>
      </c>
      <c r="D37" s="273" t="s">
        <v>44</v>
      </c>
      <c r="E37" s="241">
        <v>88</v>
      </c>
      <c r="F37" s="279">
        <v>8</v>
      </c>
      <c r="G37" s="208">
        <v>1</v>
      </c>
      <c r="H37" s="208">
        <v>0</v>
      </c>
      <c r="I37" s="208">
        <v>6</v>
      </c>
      <c r="J37" s="160">
        <f t="shared" ref="J37:J68" si="12">SUM(G37:I37)</f>
        <v>7</v>
      </c>
      <c r="K37" s="196">
        <f t="shared" si="11"/>
        <v>1</v>
      </c>
      <c r="L37" s="196">
        <f t="shared" si="7"/>
        <v>0</v>
      </c>
      <c r="M37" s="197">
        <v>8</v>
      </c>
      <c r="N37" s="160">
        <f t="shared" si="2"/>
        <v>9</v>
      </c>
      <c r="O37" s="198">
        <f t="shared" ref="O37:R68" si="13">SUM(G37)-K37</f>
        <v>0</v>
      </c>
      <c r="P37" s="198">
        <f t="shared" si="13"/>
        <v>0</v>
      </c>
      <c r="Q37" s="198">
        <f t="shared" si="13"/>
        <v>-2</v>
      </c>
      <c r="R37" s="160">
        <f t="shared" si="13"/>
        <v>-2</v>
      </c>
      <c r="S37" s="199">
        <f t="shared" si="4"/>
        <v>-22.222222222222221</v>
      </c>
      <c r="T37" s="200"/>
      <c r="U37" s="201"/>
      <c r="V37" s="201"/>
      <c r="W37" s="245">
        <f t="shared" si="5"/>
        <v>-2</v>
      </c>
      <c r="X37" s="202"/>
      <c r="Y37" s="202"/>
      <c r="Z37" s="202">
        <v>1</v>
      </c>
      <c r="AA37" s="204"/>
    </row>
    <row r="38" spans="1:27" s="192" customFormat="1" x14ac:dyDescent="0.35">
      <c r="A38" s="203">
        <v>34</v>
      </c>
      <c r="B38" s="220" t="s">
        <v>261</v>
      </c>
      <c r="C38" s="221" t="s">
        <v>38</v>
      </c>
      <c r="D38" s="273" t="s">
        <v>52</v>
      </c>
      <c r="E38" s="241">
        <v>250</v>
      </c>
      <c r="F38" s="279">
        <v>11</v>
      </c>
      <c r="G38" s="208">
        <v>1</v>
      </c>
      <c r="H38" s="208">
        <v>0</v>
      </c>
      <c r="I38" s="208">
        <v>14</v>
      </c>
      <c r="J38" s="160">
        <f t="shared" si="12"/>
        <v>15</v>
      </c>
      <c r="K38" s="196">
        <f t="shared" si="11"/>
        <v>1</v>
      </c>
      <c r="L38" s="196">
        <f t="shared" si="7"/>
        <v>1</v>
      </c>
      <c r="M38" s="197">
        <v>14</v>
      </c>
      <c r="N38" s="160">
        <f t="shared" si="2"/>
        <v>16</v>
      </c>
      <c r="O38" s="198">
        <f t="shared" si="13"/>
        <v>0</v>
      </c>
      <c r="P38" s="198">
        <f t="shared" si="13"/>
        <v>-1</v>
      </c>
      <c r="Q38" s="198">
        <f t="shared" si="13"/>
        <v>0</v>
      </c>
      <c r="R38" s="160">
        <f t="shared" si="13"/>
        <v>-1</v>
      </c>
      <c r="S38" s="199">
        <f t="shared" si="4"/>
        <v>-6.25</v>
      </c>
      <c r="T38" s="200"/>
      <c r="U38" s="201"/>
      <c r="V38" s="201"/>
      <c r="W38" s="245">
        <f t="shared" si="5"/>
        <v>0</v>
      </c>
      <c r="X38" s="202"/>
      <c r="Y38" s="202"/>
      <c r="Z38" s="202"/>
      <c r="AA38" s="204"/>
    </row>
    <row r="39" spans="1:27" s="193" customFormat="1" x14ac:dyDescent="0.35">
      <c r="A39" s="215">
        <v>35</v>
      </c>
      <c r="B39" s="223" t="s">
        <v>262</v>
      </c>
      <c r="C39" s="226" t="s">
        <v>40</v>
      </c>
      <c r="D39" s="275" t="s">
        <v>44</v>
      </c>
      <c r="E39" s="242">
        <v>36</v>
      </c>
      <c r="F39" s="281">
        <v>9</v>
      </c>
      <c r="G39" s="231">
        <v>1</v>
      </c>
      <c r="H39" s="231">
        <v>0</v>
      </c>
      <c r="I39" s="231">
        <v>2</v>
      </c>
      <c r="J39" s="159">
        <f t="shared" si="12"/>
        <v>3</v>
      </c>
      <c r="K39" s="196">
        <f>IF(E39&lt;1,0,IF(OR(AND(C39="ป.ปกติ",E39&lt;=40),C39=""),0,1))</f>
        <v>1</v>
      </c>
      <c r="L39" s="210">
        <f t="shared" si="7"/>
        <v>0</v>
      </c>
      <c r="M39" s="211">
        <v>4</v>
      </c>
      <c r="N39" s="159">
        <f t="shared" si="2"/>
        <v>5</v>
      </c>
      <c r="O39" s="212">
        <f t="shared" si="13"/>
        <v>0</v>
      </c>
      <c r="P39" s="212">
        <f t="shared" si="13"/>
        <v>0</v>
      </c>
      <c r="Q39" s="212">
        <f t="shared" si="13"/>
        <v>-2</v>
      </c>
      <c r="R39" s="159">
        <f t="shared" si="13"/>
        <v>-2</v>
      </c>
      <c r="S39" s="213">
        <f t="shared" si="4"/>
        <v>-40</v>
      </c>
      <c r="T39" s="200"/>
      <c r="U39" s="200"/>
      <c r="V39" s="200"/>
      <c r="W39" s="245">
        <f t="shared" si="5"/>
        <v>-2</v>
      </c>
      <c r="X39" s="214">
        <v>1</v>
      </c>
      <c r="Y39" s="214"/>
      <c r="Z39" s="214"/>
      <c r="AA39" s="216"/>
    </row>
    <row r="40" spans="1:27" s="192" customFormat="1" x14ac:dyDescent="0.35">
      <c r="A40" s="203">
        <v>36</v>
      </c>
      <c r="B40" s="220" t="s">
        <v>263</v>
      </c>
      <c r="C40" s="221" t="s">
        <v>38</v>
      </c>
      <c r="D40" s="273" t="s">
        <v>44</v>
      </c>
      <c r="E40" s="241">
        <v>55</v>
      </c>
      <c r="F40" s="279">
        <v>9</v>
      </c>
      <c r="G40" s="208">
        <v>1</v>
      </c>
      <c r="H40" s="208">
        <v>0</v>
      </c>
      <c r="I40" s="208">
        <v>3</v>
      </c>
      <c r="J40" s="160">
        <f t="shared" si="12"/>
        <v>4</v>
      </c>
      <c r="K40" s="196">
        <f t="shared" ref="K40:K103" si="14">IF(E40&lt;1,0,IF(OR(AND(C40="ป.ปกติ",E40&lt;=40),C40=""),0,1))</f>
        <v>1</v>
      </c>
      <c r="L40" s="196">
        <f t="shared" si="7"/>
        <v>0</v>
      </c>
      <c r="M40" s="197">
        <v>6</v>
      </c>
      <c r="N40" s="160">
        <f t="shared" si="2"/>
        <v>7</v>
      </c>
      <c r="O40" s="198">
        <f t="shared" si="13"/>
        <v>0</v>
      </c>
      <c r="P40" s="198">
        <f t="shared" si="13"/>
        <v>0</v>
      </c>
      <c r="Q40" s="198">
        <f t="shared" si="13"/>
        <v>-3</v>
      </c>
      <c r="R40" s="160">
        <f t="shared" si="13"/>
        <v>-3</v>
      </c>
      <c r="S40" s="199">
        <f t="shared" si="4"/>
        <v>-42.857142857142854</v>
      </c>
      <c r="T40" s="200"/>
      <c r="U40" s="201"/>
      <c r="V40" s="201"/>
      <c r="W40" s="245">
        <f t="shared" si="5"/>
        <v>-3</v>
      </c>
      <c r="X40" s="202">
        <v>1</v>
      </c>
      <c r="Y40" s="202"/>
      <c r="Z40" s="202">
        <v>1</v>
      </c>
      <c r="AA40" s="204"/>
    </row>
    <row r="41" spans="1:27" s="192" customFormat="1" x14ac:dyDescent="0.35">
      <c r="A41" s="195">
        <v>37</v>
      </c>
      <c r="B41" s="220" t="s">
        <v>264</v>
      </c>
      <c r="C41" s="221" t="s">
        <v>361</v>
      </c>
      <c r="D41" s="273" t="s">
        <v>52</v>
      </c>
      <c r="E41" s="241">
        <v>141</v>
      </c>
      <c r="F41" s="279">
        <v>11</v>
      </c>
      <c r="G41" s="208">
        <v>1</v>
      </c>
      <c r="H41" s="208">
        <v>0</v>
      </c>
      <c r="I41" s="208">
        <v>14</v>
      </c>
      <c r="J41" s="160">
        <f t="shared" si="12"/>
        <v>15</v>
      </c>
      <c r="K41" s="196">
        <f t="shared" si="14"/>
        <v>1</v>
      </c>
      <c r="L41" s="196">
        <f t="shared" si="7"/>
        <v>1</v>
      </c>
      <c r="M41" s="197">
        <v>14</v>
      </c>
      <c r="N41" s="160">
        <f t="shared" si="2"/>
        <v>16</v>
      </c>
      <c r="O41" s="198">
        <f t="shared" si="13"/>
        <v>0</v>
      </c>
      <c r="P41" s="198">
        <f t="shared" si="13"/>
        <v>-1</v>
      </c>
      <c r="Q41" s="198">
        <f t="shared" si="13"/>
        <v>0</v>
      </c>
      <c r="R41" s="160">
        <f t="shared" si="13"/>
        <v>-1</v>
      </c>
      <c r="S41" s="199">
        <f t="shared" si="4"/>
        <v>-6.25</v>
      </c>
      <c r="T41" s="200"/>
      <c r="U41" s="201"/>
      <c r="V41" s="201"/>
      <c r="W41" s="245">
        <f t="shared" si="5"/>
        <v>0</v>
      </c>
      <c r="X41" s="202"/>
      <c r="Y41" s="202"/>
      <c r="Z41" s="202">
        <v>1</v>
      </c>
      <c r="AA41" s="204"/>
    </row>
    <row r="42" spans="1:27" s="192" customFormat="1" x14ac:dyDescent="0.35">
      <c r="A42" s="195">
        <v>38</v>
      </c>
      <c r="B42" s="220" t="s">
        <v>265</v>
      </c>
      <c r="C42" s="221" t="s">
        <v>38</v>
      </c>
      <c r="D42" s="273" t="s">
        <v>52</v>
      </c>
      <c r="E42" s="241">
        <v>279</v>
      </c>
      <c r="F42" s="279">
        <v>11</v>
      </c>
      <c r="G42" s="208">
        <v>1</v>
      </c>
      <c r="H42" s="208">
        <v>0</v>
      </c>
      <c r="I42" s="208">
        <v>14</v>
      </c>
      <c r="J42" s="160">
        <f t="shared" si="12"/>
        <v>15</v>
      </c>
      <c r="K42" s="196">
        <f t="shared" si="14"/>
        <v>1</v>
      </c>
      <c r="L42" s="196">
        <f t="shared" si="7"/>
        <v>1</v>
      </c>
      <c r="M42" s="197">
        <v>14</v>
      </c>
      <c r="N42" s="160">
        <f t="shared" si="2"/>
        <v>16</v>
      </c>
      <c r="O42" s="198">
        <f t="shared" si="13"/>
        <v>0</v>
      </c>
      <c r="P42" s="198">
        <f t="shared" si="13"/>
        <v>-1</v>
      </c>
      <c r="Q42" s="198">
        <f t="shared" si="13"/>
        <v>0</v>
      </c>
      <c r="R42" s="160">
        <f t="shared" si="13"/>
        <v>-1</v>
      </c>
      <c r="S42" s="199">
        <f t="shared" si="4"/>
        <v>-6.25</v>
      </c>
      <c r="T42" s="200"/>
      <c r="U42" s="201"/>
      <c r="V42" s="201"/>
      <c r="W42" s="245">
        <f t="shared" si="5"/>
        <v>0</v>
      </c>
      <c r="X42" s="202"/>
      <c r="Y42" s="202"/>
      <c r="Z42" s="202"/>
      <c r="AA42" s="204"/>
    </row>
    <row r="43" spans="1:27" s="192" customFormat="1" x14ac:dyDescent="0.35">
      <c r="A43" s="195">
        <v>39</v>
      </c>
      <c r="B43" s="220" t="s">
        <v>266</v>
      </c>
      <c r="C43" s="221" t="s">
        <v>38</v>
      </c>
      <c r="D43" s="273" t="s">
        <v>44</v>
      </c>
      <c r="E43" s="241">
        <v>136</v>
      </c>
      <c r="F43" s="279">
        <v>9</v>
      </c>
      <c r="G43" s="208">
        <v>1</v>
      </c>
      <c r="H43" s="208">
        <v>0</v>
      </c>
      <c r="I43" s="208">
        <v>10</v>
      </c>
      <c r="J43" s="160">
        <f t="shared" si="12"/>
        <v>11</v>
      </c>
      <c r="K43" s="196">
        <f t="shared" si="14"/>
        <v>1</v>
      </c>
      <c r="L43" s="196">
        <f t="shared" si="7"/>
        <v>1</v>
      </c>
      <c r="M43" s="197">
        <v>11</v>
      </c>
      <c r="N43" s="160">
        <f t="shared" si="2"/>
        <v>13</v>
      </c>
      <c r="O43" s="198">
        <f t="shared" si="13"/>
        <v>0</v>
      </c>
      <c r="P43" s="198">
        <f t="shared" si="13"/>
        <v>-1</v>
      </c>
      <c r="Q43" s="198">
        <f t="shared" si="13"/>
        <v>-1</v>
      </c>
      <c r="R43" s="160">
        <f t="shared" si="13"/>
        <v>-2</v>
      </c>
      <c r="S43" s="199">
        <f t="shared" si="4"/>
        <v>-15.384615384615385</v>
      </c>
      <c r="T43" s="200"/>
      <c r="U43" s="201"/>
      <c r="V43" s="201"/>
      <c r="W43" s="245">
        <f t="shared" si="5"/>
        <v>-1</v>
      </c>
      <c r="X43" s="202"/>
      <c r="Y43" s="202"/>
      <c r="Z43" s="202"/>
      <c r="AA43" s="204"/>
    </row>
    <row r="44" spans="1:27" s="261" customFormat="1" ht="24.75" customHeight="1" x14ac:dyDescent="0.35">
      <c r="A44" s="249">
        <v>40</v>
      </c>
      <c r="B44" s="250" t="s">
        <v>267</v>
      </c>
      <c r="C44" s="251" t="s">
        <v>38</v>
      </c>
      <c r="D44" s="276" t="s">
        <v>44</v>
      </c>
      <c r="E44" s="252">
        <v>129</v>
      </c>
      <c r="F44" s="283">
        <v>8</v>
      </c>
      <c r="G44" s="253">
        <v>1</v>
      </c>
      <c r="H44" s="253">
        <v>0</v>
      </c>
      <c r="I44" s="253">
        <v>8</v>
      </c>
      <c r="J44" s="254">
        <f t="shared" si="12"/>
        <v>9</v>
      </c>
      <c r="K44" s="217">
        <f t="shared" si="14"/>
        <v>1</v>
      </c>
      <c r="L44" s="217">
        <f t="shared" si="7"/>
        <v>1</v>
      </c>
      <c r="M44" s="197">
        <v>10</v>
      </c>
      <c r="N44" s="254">
        <f t="shared" si="2"/>
        <v>12</v>
      </c>
      <c r="O44" s="255">
        <f t="shared" si="13"/>
        <v>0</v>
      </c>
      <c r="P44" s="255">
        <f t="shared" si="13"/>
        <v>-1</v>
      </c>
      <c r="Q44" s="255">
        <f t="shared" si="13"/>
        <v>-2</v>
      </c>
      <c r="R44" s="254">
        <f t="shared" si="13"/>
        <v>-3</v>
      </c>
      <c r="S44" s="256">
        <f t="shared" si="4"/>
        <v>-25</v>
      </c>
      <c r="T44" s="257"/>
      <c r="U44" s="258"/>
      <c r="V44" s="258">
        <v>1</v>
      </c>
      <c r="W44" s="245">
        <f t="shared" si="5"/>
        <v>-1</v>
      </c>
      <c r="X44" s="259"/>
      <c r="Y44" s="259"/>
      <c r="Z44" s="262">
        <v>2</v>
      </c>
      <c r="AA44" s="260" t="s">
        <v>373</v>
      </c>
    </row>
    <row r="45" spans="1:27" s="193" customFormat="1" x14ac:dyDescent="0.35">
      <c r="A45" s="215">
        <v>41</v>
      </c>
      <c r="B45" s="223" t="s">
        <v>268</v>
      </c>
      <c r="C45" s="226" t="s">
        <v>40</v>
      </c>
      <c r="D45" s="275" t="s">
        <v>52</v>
      </c>
      <c r="E45" s="242">
        <v>60</v>
      </c>
      <c r="F45" s="281">
        <v>12</v>
      </c>
      <c r="G45" s="231">
        <v>1</v>
      </c>
      <c r="H45" s="231">
        <v>0</v>
      </c>
      <c r="I45" s="231">
        <v>7</v>
      </c>
      <c r="J45" s="159">
        <f t="shared" si="12"/>
        <v>8</v>
      </c>
      <c r="K45" s="196">
        <f t="shared" si="14"/>
        <v>1</v>
      </c>
      <c r="L45" s="210">
        <f t="shared" si="7"/>
        <v>0</v>
      </c>
      <c r="M45" s="211">
        <v>9</v>
      </c>
      <c r="N45" s="159">
        <f t="shared" si="2"/>
        <v>10</v>
      </c>
      <c r="O45" s="212">
        <f t="shared" si="13"/>
        <v>0</v>
      </c>
      <c r="P45" s="212">
        <f t="shared" si="13"/>
        <v>0</v>
      </c>
      <c r="Q45" s="212">
        <f t="shared" si="13"/>
        <v>-2</v>
      </c>
      <c r="R45" s="159">
        <f t="shared" si="13"/>
        <v>-2</v>
      </c>
      <c r="S45" s="213">
        <f t="shared" si="4"/>
        <v>-20</v>
      </c>
      <c r="T45" s="200"/>
      <c r="U45" s="200"/>
      <c r="V45" s="200"/>
      <c r="W45" s="245">
        <f t="shared" si="5"/>
        <v>-2</v>
      </c>
      <c r="X45" s="214">
        <v>1</v>
      </c>
      <c r="Y45" s="214"/>
      <c r="Z45" s="214">
        <v>1</v>
      </c>
      <c r="AA45" s="216"/>
    </row>
    <row r="46" spans="1:27" s="192" customFormat="1" x14ac:dyDescent="0.35">
      <c r="A46" s="203">
        <v>42</v>
      </c>
      <c r="B46" s="220" t="s">
        <v>269</v>
      </c>
      <c r="C46" s="221" t="s">
        <v>38</v>
      </c>
      <c r="D46" s="273" t="s">
        <v>44</v>
      </c>
      <c r="E46" s="241">
        <v>184</v>
      </c>
      <c r="F46" s="279">
        <v>9</v>
      </c>
      <c r="G46" s="208">
        <v>1</v>
      </c>
      <c r="H46" s="208">
        <v>0</v>
      </c>
      <c r="I46" s="208">
        <v>10</v>
      </c>
      <c r="J46" s="160">
        <f t="shared" si="12"/>
        <v>11</v>
      </c>
      <c r="K46" s="196">
        <f t="shared" si="14"/>
        <v>1</v>
      </c>
      <c r="L46" s="196">
        <f t="shared" si="7"/>
        <v>1</v>
      </c>
      <c r="M46" s="197">
        <v>10</v>
      </c>
      <c r="N46" s="160">
        <f t="shared" si="2"/>
        <v>12</v>
      </c>
      <c r="O46" s="198">
        <f t="shared" si="13"/>
        <v>0</v>
      </c>
      <c r="P46" s="198">
        <f t="shared" si="13"/>
        <v>-1</v>
      </c>
      <c r="Q46" s="198">
        <f t="shared" si="13"/>
        <v>0</v>
      </c>
      <c r="R46" s="160">
        <f t="shared" si="13"/>
        <v>-1</v>
      </c>
      <c r="S46" s="199">
        <f t="shared" si="4"/>
        <v>-8.3333333333333321</v>
      </c>
      <c r="T46" s="200"/>
      <c r="U46" s="201">
        <v>1</v>
      </c>
      <c r="V46" s="201"/>
      <c r="W46" s="245">
        <f t="shared" si="5"/>
        <v>1</v>
      </c>
      <c r="X46" s="202"/>
      <c r="Y46" s="202"/>
      <c r="Z46" s="214">
        <v>1</v>
      </c>
      <c r="AA46" s="204" t="s">
        <v>372</v>
      </c>
    </row>
    <row r="47" spans="1:27" s="192" customFormat="1" x14ac:dyDescent="0.35">
      <c r="A47" s="195">
        <v>43</v>
      </c>
      <c r="B47" s="220" t="s">
        <v>270</v>
      </c>
      <c r="C47" s="221" t="s">
        <v>38</v>
      </c>
      <c r="D47" s="277" t="s">
        <v>44</v>
      </c>
      <c r="E47" s="241">
        <v>68</v>
      </c>
      <c r="F47" s="279">
        <v>8</v>
      </c>
      <c r="G47" s="208">
        <v>1</v>
      </c>
      <c r="H47" s="208">
        <v>0</v>
      </c>
      <c r="I47" s="208">
        <v>6</v>
      </c>
      <c r="J47" s="160">
        <f t="shared" si="12"/>
        <v>7</v>
      </c>
      <c r="K47" s="196">
        <f t="shared" si="14"/>
        <v>1</v>
      </c>
      <c r="L47" s="196">
        <f t="shared" si="7"/>
        <v>0</v>
      </c>
      <c r="M47" s="197">
        <v>6</v>
      </c>
      <c r="N47" s="160">
        <f t="shared" si="2"/>
        <v>7</v>
      </c>
      <c r="O47" s="198">
        <f t="shared" si="13"/>
        <v>0</v>
      </c>
      <c r="P47" s="198">
        <f t="shared" si="13"/>
        <v>0</v>
      </c>
      <c r="Q47" s="198">
        <f t="shared" si="13"/>
        <v>0</v>
      </c>
      <c r="R47" s="160">
        <f t="shared" si="13"/>
        <v>0</v>
      </c>
      <c r="S47" s="199">
        <f t="shared" si="4"/>
        <v>0</v>
      </c>
      <c r="T47" s="200"/>
      <c r="U47" s="201"/>
      <c r="V47" s="201"/>
      <c r="W47" s="245">
        <f t="shared" si="5"/>
        <v>0</v>
      </c>
      <c r="X47" s="202"/>
      <c r="Y47" s="202"/>
      <c r="Z47" s="202"/>
      <c r="AA47" s="204"/>
    </row>
    <row r="48" spans="1:27" s="192" customFormat="1" x14ac:dyDescent="0.35">
      <c r="A48" s="195">
        <v>44</v>
      </c>
      <c r="B48" s="220" t="s">
        <v>271</v>
      </c>
      <c r="C48" s="221" t="s">
        <v>38</v>
      </c>
      <c r="D48" s="273" t="s">
        <v>44</v>
      </c>
      <c r="E48" s="241">
        <v>110</v>
      </c>
      <c r="F48" s="279">
        <v>8</v>
      </c>
      <c r="G48" s="208">
        <v>1</v>
      </c>
      <c r="H48" s="208">
        <v>0</v>
      </c>
      <c r="I48" s="208">
        <v>7</v>
      </c>
      <c r="J48" s="160">
        <f t="shared" si="12"/>
        <v>8</v>
      </c>
      <c r="K48" s="196">
        <f t="shared" si="14"/>
        <v>1</v>
      </c>
      <c r="L48" s="196">
        <f t="shared" si="7"/>
        <v>0</v>
      </c>
      <c r="M48" s="197">
        <v>8</v>
      </c>
      <c r="N48" s="160">
        <f t="shared" si="2"/>
        <v>9</v>
      </c>
      <c r="O48" s="198">
        <f t="shared" si="13"/>
        <v>0</v>
      </c>
      <c r="P48" s="198">
        <f t="shared" si="13"/>
        <v>0</v>
      </c>
      <c r="Q48" s="198">
        <f t="shared" si="13"/>
        <v>-1</v>
      </c>
      <c r="R48" s="160">
        <f t="shared" si="13"/>
        <v>-1</v>
      </c>
      <c r="S48" s="199">
        <f t="shared" si="4"/>
        <v>-11.111111111111111</v>
      </c>
      <c r="T48" s="200"/>
      <c r="U48" s="201"/>
      <c r="V48" s="201">
        <v>1</v>
      </c>
      <c r="W48" s="245">
        <f t="shared" si="5"/>
        <v>0</v>
      </c>
      <c r="X48" s="202"/>
      <c r="Y48" s="202"/>
      <c r="Z48" s="202"/>
      <c r="AA48" s="204"/>
    </row>
    <row r="49" spans="1:27" s="192" customFormat="1" x14ac:dyDescent="0.35">
      <c r="A49" s="195">
        <v>45</v>
      </c>
      <c r="B49" s="220" t="s">
        <v>272</v>
      </c>
      <c r="C49" s="221" t="s">
        <v>38</v>
      </c>
      <c r="D49" s="273" t="s">
        <v>44</v>
      </c>
      <c r="E49" s="241">
        <v>103</v>
      </c>
      <c r="F49" s="279">
        <v>9</v>
      </c>
      <c r="G49" s="208">
        <v>1</v>
      </c>
      <c r="H49" s="208">
        <v>0</v>
      </c>
      <c r="I49" s="208">
        <v>5</v>
      </c>
      <c r="J49" s="160">
        <f t="shared" si="12"/>
        <v>6</v>
      </c>
      <c r="K49" s="196">
        <f t="shared" si="14"/>
        <v>1</v>
      </c>
      <c r="L49" s="196">
        <f t="shared" si="7"/>
        <v>0</v>
      </c>
      <c r="M49" s="197">
        <v>8</v>
      </c>
      <c r="N49" s="160">
        <f t="shared" si="2"/>
        <v>9</v>
      </c>
      <c r="O49" s="198">
        <f t="shared" si="13"/>
        <v>0</v>
      </c>
      <c r="P49" s="198">
        <f t="shared" si="13"/>
        <v>0</v>
      </c>
      <c r="Q49" s="198">
        <f t="shared" si="13"/>
        <v>-3</v>
      </c>
      <c r="R49" s="160">
        <f t="shared" si="13"/>
        <v>-3</v>
      </c>
      <c r="S49" s="199">
        <f t="shared" si="4"/>
        <v>-33.333333333333329</v>
      </c>
      <c r="T49" s="200">
        <v>1</v>
      </c>
      <c r="U49" s="201"/>
      <c r="V49" s="201"/>
      <c r="W49" s="245">
        <f t="shared" si="5"/>
        <v>-2</v>
      </c>
      <c r="X49" s="202"/>
      <c r="Y49" s="202"/>
      <c r="Z49" s="202"/>
      <c r="AA49" s="204"/>
    </row>
    <row r="50" spans="1:27" s="188" customFormat="1" x14ac:dyDescent="0.35">
      <c r="A50" s="203">
        <v>46</v>
      </c>
      <c r="B50" s="220" t="s">
        <v>273</v>
      </c>
      <c r="C50" s="221" t="s">
        <v>38</v>
      </c>
      <c r="D50" s="273" t="s">
        <v>44</v>
      </c>
      <c r="E50" s="241">
        <v>135</v>
      </c>
      <c r="F50" s="279">
        <v>8</v>
      </c>
      <c r="G50" s="208">
        <v>1</v>
      </c>
      <c r="H50" s="208">
        <v>0</v>
      </c>
      <c r="I50" s="208">
        <v>10</v>
      </c>
      <c r="J50" s="160">
        <f t="shared" si="12"/>
        <v>11</v>
      </c>
      <c r="K50" s="196">
        <f t="shared" si="14"/>
        <v>1</v>
      </c>
      <c r="L50" s="196">
        <f t="shared" si="7"/>
        <v>1</v>
      </c>
      <c r="M50" s="197">
        <v>10</v>
      </c>
      <c r="N50" s="160">
        <f t="shared" si="2"/>
        <v>12</v>
      </c>
      <c r="O50" s="198">
        <f t="shared" si="13"/>
        <v>0</v>
      </c>
      <c r="P50" s="198">
        <f t="shared" si="13"/>
        <v>-1</v>
      </c>
      <c r="Q50" s="198">
        <f t="shared" si="13"/>
        <v>0</v>
      </c>
      <c r="R50" s="160">
        <f t="shared" si="13"/>
        <v>-1</v>
      </c>
      <c r="S50" s="199">
        <f t="shared" si="4"/>
        <v>-8.3333333333333321</v>
      </c>
      <c r="T50" s="200"/>
      <c r="U50" s="201"/>
      <c r="V50" s="201">
        <v>1</v>
      </c>
      <c r="W50" s="245">
        <f t="shared" si="5"/>
        <v>1</v>
      </c>
      <c r="X50" s="202"/>
      <c r="Y50" s="202"/>
      <c r="Z50" s="214">
        <v>1</v>
      </c>
      <c r="AA50" s="204" t="s">
        <v>372</v>
      </c>
    </row>
    <row r="51" spans="1:27" s="192" customFormat="1" x14ac:dyDescent="0.35">
      <c r="A51" s="195">
        <v>47</v>
      </c>
      <c r="B51" s="220" t="s">
        <v>274</v>
      </c>
      <c r="C51" s="221" t="s">
        <v>40</v>
      </c>
      <c r="D51" s="273" t="s">
        <v>44</v>
      </c>
      <c r="E51" s="241">
        <v>340</v>
      </c>
      <c r="F51" s="279">
        <v>17</v>
      </c>
      <c r="G51" s="208">
        <v>1</v>
      </c>
      <c r="H51" s="208">
        <v>1</v>
      </c>
      <c r="I51" s="208">
        <v>15</v>
      </c>
      <c r="J51" s="160">
        <f t="shared" si="12"/>
        <v>17</v>
      </c>
      <c r="K51" s="196">
        <f t="shared" si="14"/>
        <v>1</v>
      </c>
      <c r="L51" s="196">
        <f t="shared" si="7"/>
        <v>1</v>
      </c>
      <c r="M51" s="197">
        <v>17</v>
      </c>
      <c r="N51" s="160">
        <f t="shared" si="2"/>
        <v>19</v>
      </c>
      <c r="O51" s="198">
        <f t="shared" si="13"/>
        <v>0</v>
      </c>
      <c r="P51" s="198">
        <f t="shared" si="13"/>
        <v>0</v>
      </c>
      <c r="Q51" s="198">
        <f t="shared" si="13"/>
        <v>-2</v>
      </c>
      <c r="R51" s="160">
        <f t="shared" si="13"/>
        <v>-2</v>
      </c>
      <c r="S51" s="199">
        <f t="shared" si="4"/>
        <v>-10.526315789473683</v>
      </c>
      <c r="T51" s="200"/>
      <c r="U51" s="201"/>
      <c r="V51" s="201"/>
      <c r="W51" s="245">
        <f t="shared" si="5"/>
        <v>-2</v>
      </c>
      <c r="X51" s="202"/>
      <c r="Y51" s="202"/>
      <c r="Z51" s="214">
        <v>1</v>
      </c>
      <c r="AA51" s="204" t="s">
        <v>372</v>
      </c>
    </row>
    <row r="52" spans="1:27" s="192" customFormat="1" x14ac:dyDescent="0.35">
      <c r="A52" s="203">
        <v>48</v>
      </c>
      <c r="B52" s="220" t="s">
        <v>275</v>
      </c>
      <c r="C52" s="221" t="s">
        <v>38</v>
      </c>
      <c r="D52" s="273" t="s">
        <v>44</v>
      </c>
      <c r="E52" s="241">
        <v>61</v>
      </c>
      <c r="F52" s="279">
        <v>8</v>
      </c>
      <c r="G52" s="208">
        <v>1</v>
      </c>
      <c r="H52" s="208">
        <v>0</v>
      </c>
      <c r="I52" s="208">
        <v>3</v>
      </c>
      <c r="J52" s="160">
        <f t="shared" si="12"/>
        <v>4</v>
      </c>
      <c r="K52" s="196">
        <f t="shared" si="14"/>
        <v>1</v>
      </c>
      <c r="L52" s="196">
        <f t="shared" si="7"/>
        <v>0</v>
      </c>
      <c r="M52" s="197">
        <v>6</v>
      </c>
      <c r="N52" s="160">
        <f t="shared" si="2"/>
        <v>7</v>
      </c>
      <c r="O52" s="198">
        <f t="shared" si="13"/>
        <v>0</v>
      </c>
      <c r="P52" s="198">
        <f t="shared" si="13"/>
        <v>0</v>
      </c>
      <c r="Q52" s="198">
        <f t="shared" si="13"/>
        <v>-3</v>
      </c>
      <c r="R52" s="160">
        <f t="shared" si="13"/>
        <v>-3</v>
      </c>
      <c r="S52" s="199">
        <f t="shared" si="4"/>
        <v>-42.857142857142854</v>
      </c>
      <c r="T52" s="200">
        <v>1</v>
      </c>
      <c r="U52" s="201"/>
      <c r="V52" s="201"/>
      <c r="W52" s="245">
        <f t="shared" si="5"/>
        <v>-2</v>
      </c>
      <c r="X52" s="202"/>
      <c r="Y52" s="202"/>
      <c r="Z52" s="202"/>
      <c r="AA52" s="204"/>
    </row>
    <row r="53" spans="1:27" s="270" customFormat="1" x14ac:dyDescent="0.35">
      <c r="A53" s="160">
        <v>49</v>
      </c>
      <c r="B53" s="264" t="s">
        <v>276</v>
      </c>
      <c r="C53" s="265" t="s">
        <v>38</v>
      </c>
      <c r="D53" s="274" t="s">
        <v>52</v>
      </c>
      <c r="E53" s="267">
        <v>348</v>
      </c>
      <c r="F53" s="280">
        <v>13</v>
      </c>
      <c r="G53" s="160">
        <v>1</v>
      </c>
      <c r="H53" s="160">
        <v>0</v>
      </c>
      <c r="I53" s="160">
        <v>16</v>
      </c>
      <c r="J53" s="160">
        <f t="shared" si="12"/>
        <v>17</v>
      </c>
      <c r="K53" s="268">
        <f t="shared" si="14"/>
        <v>1</v>
      </c>
      <c r="L53" s="268">
        <f t="shared" si="7"/>
        <v>1</v>
      </c>
      <c r="M53" s="269">
        <v>14</v>
      </c>
      <c r="N53" s="160">
        <f t="shared" si="2"/>
        <v>16</v>
      </c>
      <c r="O53" s="160">
        <f t="shared" si="13"/>
        <v>0</v>
      </c>
      <c r="P53" s="160">
        <f t="shared" si="13"/>
        <v>-1</v>
      </c>
      <c r="Q53" s="160">
        <f t="shared" si="13"/>
        <v>2</v>
      </c>
      <c r="R53" s="160">
        <f t="shared" si="13"/>
        <v>1</v>
      </c>
      <c r="S53" s="228">
        <f t="shared" si="4"/>
        <v>6.25</v>
      </c>
      <c r="T53" s="159"/>
      <c r="U53" s="160"/>
      <c r="V53" s="160"/>
      <c r="W53" s="245">
        <f t="shared" si="5"/>
        <v>2</v>
      </c>
      <c r="X53" s="160"/>
      <c r="Y53" s="160"/>
      <c r="Z53" s="159"/>
      <c r="AA53" s="266"/>
    </row>
    <row r="54" spans="1:27" s="192" customFormat="1" x14ac:dyDescent="0.35">
      <c r="A54" s="203">
        <v>50</v>
      </c>
      <c r="B54" s="220" t="s">
        <v>277</v>
      </c>
      <c r="C54" s="221" t="s">
        <v>38</v>
      </c>
      <c r="D54" s="273" t="s">
        <v>44</v>
      </c>
      <c r="E54" s="241">
        <v>44</v>
      </c>
      <c r="F54" s="279">
        <v>8</v>
      </c>
      <c r="G54" s="208">
        <v>1</v>
      </c>
      <c r="H54" s="208">
        <v>0</v>
      </c>
      <c r="I54" s="208">
        <v>2</v>
      </c>
      <c r="J54" s="160">
        <f t="shared" si="12"/>
        <v>3</v>
      </c>
      <c r="K54" s="196">
        <f t="shared" si="14"/>
        <v>1</v>
      </c>
      <c r="L54" s="196">
        <f t="shared" si="7"/>
        <v>0</v>
      </c>
      <c r="M54" s="197">
        <v>6</v>
      </c>
      <c r="N54" s="160">
        <f t="shared" si="2"/>
        <v>7</v>
      </c>
      <c r="O54" s="198">
        <f t="shared" si="13"/>
        <v>0</v>
      </c>
      <c r="P54" s="198">
        <f t="shared" si="13"/>
        <v>0</v>
      </c>
      <c r="Q54" s="198">
        <f t="shared" si="13"/>
        <v>-4</v>
      </c>
      <c r="R54" s="160">
        <f t="shared" si="13"/>
        <v>-4</v>
      </c>
      <c r="S54" s="199">
        <f t="shared" si="4"/>
        <v>-57.142857142857139</v>
      </c>
      <c r="T54" s="200">
        <v>1</v>
      </c>
      <c r="U54" s="201"/>
      <c r="V54" s="201"/>
      <c r="W54" s="245">
        <f t="shared" si="5"/>
        <v>-3</v>
      </c>
      <c r="X54" s="202"/>
      <c r="Y54" s="202"/>
      <c r="Z54" s="202"/>
      <c r="AA54" s="204"/>
    </row>
    <row r="55" spans="1:27" s="192" customFormat="1" x14ac:dyDescent="0.35">
      <c r="A55" s="203">
        <v>51</v>
      </c>
      <c r="B55" s="225" t="s">
        <v>278</v>
      </c>
      <c r="C55" s="221" t="s">
        <v>40</v>
      </c>
      <c r="D55" s="273" t="s">
        <v>44</v>
      </c>
      <c r="E55" s="243">
        <v>1325</v>
      </c>
      <c r="F55" s="282">
        <v>40</v>
      </c>
      <c r="G55" s="208">
        <v>1</v>
      </c>
      <c r="H55" s="208">
        <v>3</v>
      </c>
      <c r="I55" s="208">
        <v>57</v>
      </c>
      <c r="J55" s="160">
        <f t="shared" si="12"/>
        <v>61</v>
      </c>
      <c r="K55" s="196">
        <f t="shared" si="14"/>
        <v>1</v>
      </c>
      <c r="L55" s="196">
        <f t="shared" si="7"/>
        <v>3</v>
      </c>
      <c r="M55" s="217">
        <v>57</v>
      </c>
      <c r="N55" s="160">
        <f t="shared" si="2"/>
        <v>61</v>
      </c>
      <c r="O55" s="198">
        <f t="shared" si="13"/>
        <v>0</v>
      </c>
      <c r="P55" s="198">
        <f t="shared" si="13"/>
        <v>0</v>
      </c>
      <c r="Q55" s="198">
        <f t="shared" si="13"/>
        <v>0</v>
      </c>
      <c r="R55" s="160">
        <f t="shared" si="13"/>
        <v>0</v>
      </c>
      <c r="S55" s="199">
        <f t="shared" si="4"/>
        <v>0</v>
      </c>
      <c r="T55" s="201"/>
      <c r="U55" s="201"/>
      <c r="V55" s="201"/>
      <c r="W55" s="245">
        <f t="shared" si="5"/>
        <v>0</v>
      </c>
      <c r="X55" s="202"/>
      <c r="Y55" s="202"/>
      <c r="Z55" s="202"/>
      <c r="AA55" s="204"/>
    </row>
    <row r="56" spans="1:27" s="193" customFormat="1" x14ac:dyDescent="0.35">
      <c r="A56" s="215">
        <v>52</v>
      </c>
      <c r="B56" s="223" t="s">
        <v>279</v>
      </c>
      <c r="C56" s="226" t="s">
        <v>38</v>
      </c>
      <c r="D56" s="275" t="s">
        <v>52</v>
      </c>
      <c r="E56" s="242">
        <v>54</v>
      </c>
      <c r="F56" s="281">
        <v>10</v>
      </c>
      <c r="G56" s="231">
        <v>1</v>
      </c>
      <c r="H56" s="231">
        <v>0</v>
      </c>
      <c r="I56" s="231">
        <v>4</v>
      </c>
      <c r="J56" s="159">
        <f t="shared" si="12"/>
        <v>5</v>
      </c>
      <c r="K56" s="196">
        <f t="shared" si="14"/>
        <v>1</v>
      </c>
      <c r="L56" s="210">
        <f t="shared" si="7"/>
        <v>0</v>
      </c>
      <c r="M56" s="211">
        <v>7</v>
      </c>
      <c r="N56" s="159">
        <f t="shared" si="2"/>
        <v>8</v>
      </c>
      <c r="O56" s="212">
        <f t="shared" si="13"/>
        <v>0</v>
      </c>
      <c r="P56" s="212">
        <f t="shared" si="13"/>
        <v>0</v>
      </c>
      <c r="Q56" s="212">
        <f t="shared" si="13"/>
        <v>-3</v>
      </c>
      <c r="R56" s="159">
        <f t="shared" si="13"/>
        <v>-3</v>
      </c>
      <c r="S56" s="213">
        <f t="shared" si="4"/>
        <v>-37.5</v>
      </c>
      <c r="T56" s="200">
        <v>1</v>
      </c>
      <c r="U56" s="200"/>
      <c r="V56" s="200"/>
      <c r="W56" s="245">
        <f t="shared" si="5"/>
        <v>-2</v>
      </c>
      <c r="X56" s="214"/>
      <c r="Y56" s="214"/>
      <c r="Z56" s="214"/>
      <c r="AA56" s="216"/>
    </row>
    <row r="57" spans="1:27" s="192" customFormat="1" x14ac:dyDescent="0.35">
      <c r="A57" s="195">
        <v>53</v>
      </c>
      <c r="B57" s="220" t="s">
        <v>280</v>
      </c>
      <c r="C57" s="221" t="s">
        <v>38</v>
      </c>
      <c r="D57" s="273" t="s">
        <v>44</v>
      </c>
      <c r="E57" s="241">
        <v>108</v>
      </c>
      <c r="F57" s="279">
        <v>8</v>
      </c>
      <c r="G57" s="208">
        <v>1</v>
      </c>
      <c r="H57" s="208">
        <v>0</v>
      </c>
      <c r="I57" s="208">
        <v>6</v>
      </c>
      <c r="J57" s="160">
        <f t="shared" si="12"/>
        <v>7</v>
      </c>
      <c r="K57" s="196">
        <f t="shared" si="14"/>
        <v>1</v>
      </c>
      <c r="L57" s="196">
        <f t="shared" si="7"/>
        <v>0</v>
      </c>
      <c r="M57" s="197">
        <v>8</v>
      </c>
      <c r="N57" s="160">
        <f t="shared" si="2"/>
        <v>9</v>
      </c>
      <c r="O57" s="198">
        <f t="shared" si="13"/>
        <v>0</v>
      </c>
      <c r="P57" s="198">
        <f t="shared" si="13"/>
        <v>0</v>
      </c>
      <c r="Q57" s="198">
        <f t="shared" si="13"/>
        <v>-2</v>
      </c>
      <c r="R57" s="160">
        <f t="shared" si="13"/>
        <v>-2</v>
      </c>
      <c r="S57" s="199">
        <f t="shared" si="4"/>
        <v>-22.222222222222221</v>
      </c>
      <c r="T57" s="200"/>
      <c r="U57" s="201"/>
      <c r="V57" s="201"/>
      <c r="W57" s="245">
        <f t="shared" si="5"/>
        <v>-2</v>
      </c>
      <c r="X57" s="202"/>
      <c r="Y57" s="202"/>
      <c r="Z57" s="202"/>
      <c r="AA57" s="204"/>
    </row>
    <row r="58" spans="1:27" s="192" customFormat="1" x14ac:dyDescent="0.35">
      <c r="A58" s="195">
        <v>54</v>
      </c>
      <c r="B58" s="220" t="s">
        <v>281</v>
      </c>
      <c r="C58" s="221" t="s">
        <v>38</v>
      </c>
      <c r="D58" s="273" t="s">
        <v>44</v>
      </c>
      <c r="E58" s="241">
        <v>142</v>
      </c>
      <c r="F58" s="279">
        <v>8</v>
      </c>
      <c r="G58" s="208">
        <v>1</v>
      </c>
      <c r="H58" s="208">
        <v>0</v>
      </c>
      <c r="I58" s="208">
        <v>9</v>
      </c>
      <c r="J58" s="160">
        <f t="shared" si="12"/>
        <v>10</v>
      </c>
      <c r="K58" s="196">
        <f t="shared" si="14"/>
        <v>1</v>
      </c>
      <c r="L58" s="196">
        <f t="shared" si="7"/>
        <v>1</v>
      </c>
      <c r="M58" s="197">
        <v>10</v>
      </c>
      <c r="N58" s="160">
        <f t="shared" si="2"/>
        <v>12</v>
      </c>
      <c r="O58" s="198">
        <f t="shared" si="13"/>
        <v>0</v>
      </c>
      <c r="P58" s="198">
        <f t="shared" si="13"/>
        <v>-1</v>
      </c>
      <c r="Q58" s="198">
        <f t="shared" si="13"/>
        <v>-1</v>
      </c>
      <c r="R58" s="160">
        <f t="shared" si="13"/>
        <v>-2</v>
      </c>
      <c r="S58" s="199">
        <f t="shared" si="4"/>
        <v>-16.666666666666664</v>
      </c>
      <c r="T58" s="200"/>
      <c r="U58" s="201"/>
      <c r="V58" s="201"/>
      <c r="W58" s="245">
        <f t="shared" si="5"/>
        <v>-1</v>
      </c>
      <c r="X58" s="202"/>
      <c r="Y58" s="202"/>
      <c r="Z58" s="202"/>
      <c r="AA58" s="204"/>
    </row>
    <row r="59" spans="1:27" s="192" customFormat="1" x14ac:dyDescent="0.35">
      <c r="A59" s="203">
        <v>55</v>
      </c>
      <c r="B59" s="220" t="s">
        <v>282</v>
      </c>
      <c r="C59" s="221" t="s">
        <v>38</v>
      </c>
      <c r="D59" s="273" t="s">
        <v>44</v>
      </c>
      <c r="E59" s="241">
        <v>50</v>
      </c>
      <c r="F59" s="279">
        <v>8</v>
      </c>
      <c r="G59" s="208">
        <v>1</v>
      </c>
      <c r="H59" s="208">
        <v>0</v>
      </c>
      <c r="I59" s="208">
        <v>3</v>
      </c>
      <c r="J59" s="160">
        <f t="shared" si="12"/>
        <v>4</v>
      </c>
      <c r="K59" s="196">
        <f t="shared" si="14"/>
        <v>1</v>
      </c>
      <c r="L59" s="196">
        <f t="shared" si="7"/>
        <v>0</v>
      </c>
      <c r="M59" s="197">
        <v>6</v>
      </c>
      <c r="N59" s="160">
        <f t="shared" si="2"/>
        <v>7</v>
      </c>
      <c r="O59" s="198">
        <f t="shared" si="13"/>
        <v>0</v>
      </c>
      <c r="P59" s="198">
        <f t="shared" si="13"/>
        <v>0</v>
      </c>
      <c r="Q59" s="198">
        <f t="shared" si="13"/>
        <v>-3</v>
      </c>
      <c r="R59" s="160">
        <f t="shared" si="13"/>
        <v>-3</v>
      </c>
      <c r="S59" s="199">
        <f t="shared" si="4"/>
        <v>-42.857142857142854</v>
      </c>
      <c r="T59" s="200"/>
      <c r="U59" s="201"/>
      <c r="V59" s="201"/>
      <c r="W59" s="245">
        <f t="shared" si="5"/>
        <v>-3</v>
      </c>
      <c r="X59" s="202">
        <v>1</v>
      </c>
      <c r="Y59" s="202"/>
      <c r="Z59" s="202"/>
      <c r="AA59" s="204"/>
    </row>
    <row r="60" spans="1:27" s="192" customFormat="1" x14ac:dyDescent="0.35">
      <c r="A60" s="203">
        <v>56</v>
      </c>
      <c r="B60" s="220" t="s">
        <v>283</v>
      </c>
      <c r="C60" s="221" t="s">
        <v>38</v>
      </c>
      <c r="D60" s="273" t="s">
        <v>44</v>
      </c>
      <c r="E60" s="241">
        <v>46</v>
      </c>
      <c r="F60" s="279">
        <v>8</v>
      </c>
      <c r="G60" s="208">
        <v>1</v>
      </c>
      <c r="H60" s="208">
        <v>0</v>
      </c>
      <c r="I60" s="208">
        <v>3</v>
      </c>
      <c r="J60" s="160">
        <f t="shared" si="12"/>
        <v>4</v>
      </c>
      <c r="K60" s="196">
        <f t="shared" si="14"/>
        <v>1</v>
      </c>
      <c r="L60" s="196">
        <f t="shared" si="7"/>
        <v>0</v>
      </c>
      <c r="M60" s="197">
        <v>6</v>
      </c>
      <c r="N60" s="160">
        <f t="shared" si="2"/>
        <v>7</v>
      </c>
      <c r="O60" s="198">
        <f t="shared" si="13"/>
        <v>0</v>
      </c>
      <c r="P60" s="198">
        <f t="shared" si="13"/>
        <v>0</v>
      </c>
      <c r="Q60" s="198">
        <f t="shared" si="13"/>
        <v>-3</v>
      </c>
      <c r="R60" s="160">
        <f t="shared" si="13"/>
        <v>-3</v>
      </c>
      <c r="S60" s="199">
        <f t="shared" si="4"/>
        <v>-42.857142857142854</v>
      </c>
      <c r="T60" s="200"/>
      <c r="U60" s="201"/>
      <c r="V60" s="201"/>
      <c r="W60" s="245">
        <f t="shared" si="5"/>
        <v>-3</v>
      </c>
      <c r="X60" s="202"/>
      <c r="Y60" s="202"/>
      <c r="Z60" s="202"/>
      <c r="AA60" s="204"/>
    </row>
    <row r="61" spans="1:27" s="192" customFormat="1" x14ac:dyDescent="0.35">
      <c r="A61" s="195">
        <v>57</v>
      </c>
      <c r="B61" s="220" t="s">
        <v>284</v>
      </c>
      <c r="C61" s="221" t="s">
        <v>38</v>
      </c>
      <c r="D61" s="273" t="s">
        <v>44</v>
      </c>
      <c r="E61" s="241">
        <v>48</v>
      </c>
      <c r="F61" s="279">
        <v>9</v>
      </c>
      <c r="G61" s="208">
        <v>1</v>
      </c>
      <c r="H61" s="208">
        <v>0</v>
      </c>
      <c r="I61" s="208">
        <v>3</v>
      </c>
      <c r="J61" s="160">
        <f t="shared" si="12"/>
        <v>4</v>
      </c>
      <c r="K61" s="196">
        <f t="shared" si="14"/>
        <v>1</v>
      </c>
      <c r="L61" s="196">
        <f t="shared" si="7"/>
        <v>0</v>
      </c>
      <c r="M61" s="197">
        <v>6</v>
      </c>
      <c r="N61" s="160">
        <f t="shared" si="2"/>
        <v>7</v>
      </c>
      <c r="O61" s="198">
        <f t="shared" si="13"/>
        <v>0</v>
      </c>
      <c r="P61" s="198">
        <f t="shared" si="13"/>
        <v>0</v>
      </c>
      <c r="Q61" s="198">
        <f t="shared" si="13"/>
        <v>-3</v>
      </c>
      <c r="R61" s="160">
        <f t="shared" si="13"/>
        <v>-3</v>
      </c>
      <c r="S61" s="199">
        <f t="shared" si="4"/>
        <v>-42.857142857142854</v>
      </c>
      <c r="T61" s="200"/>
      <c r="U61" s="201"/>
      <c r="V61" s="201"/>
      <c r="W61" s="245">
        <f t="shared" si="5"/>
        <v>-3</v>
      </c>
      <c r="X61" s="202"/>
      <c r="Y61" s="202"/>
      <c r="Z61" s="202"/>
      <c r="AA61" s="204"/>
    </row>
    <row r="62" spans="1:27" s="192" customFormat="1" x14ac:dyDescent="0.35">
      <c r="A62" s="195">
        <v>58</v>
      </c>
      <c r="B62" s="220" t="s">
        <v>285</v>
      </c>
      <c r="C62" s="221" t="s">
        <v>40</v>
      </c>
      <c r="D62" s="273" t="s">
        <v>44</v>
      </c>
      <c r="E62" s="241">
        <v>102</v>
      </c>
      <c r="F62" s="279">
        <v>9</v>
      </c>
      <c r="G62" s="208">
        <v>1</v>
      </c>
      <c r="H62" s="208">
        <v>0</v>
      </c>
      <c r="I62" s="208">
        <v>8</v>
      </c>
      <c r="J62" s="160">
        <f t="shared" si="12"/>
        <v>9</v>
      </c>
      <c r="K62" s="196">
        <f t="shared" si="14"/>
        <v>1</v>
      </c>
      <c r="L62" s="196">
        <f t="shared" si="7"/>
        <v>0</v>
      </c>
      <c r="M62" s="197">
        <v>8</v>
      </c>
      <c r="N62" s="160">
        <f t="shared" si="2"/>
        <v>9</v>
      </c>
      <c r="O62" s="198">
        <f t="shared" si="13"/>
        <v>0</v>
      </c>
      <c r="P62" s="198">
        <f t="shared" si="13"/>
        <v>0</v>
      </c>
      <c r="Q62" s="198">
        <f t="shared" si="13"/>
        <v>0</v>
      </c>
      <c r="R62" s="160">
        <f t="shared" si="13"/>
        <v>0</v>
      </c>
      <c r="S62" s="199">
        <f t="shared" si="4"/>
        <v>0</v>
      </c>
      <c r="T62" s="200"/>
      <c r="U62" s="201"/>
      <c r="V62" s="201">
        <v>1</v>
      </c>
      <c r="W62" s="245">
        <f t="shared" si="5"/>
        <v>1</v>
      </c>
      <c r="X62" s="202">
        <v>1</v>
      </c>
      <c r="Y62" s="202"/>
      <c r="Z62" s="202"/>
      <c r="AA62" s="204"/>
    </row>
    <row r="63" spans="1:27" s="192" customFormat="1" x14ac:dyDescent="0.35">
      <c r="A63" s="195">
        <v>59</v>
      </c>
      <c r="B63" s="220" t="s">
        <v>286</v>
      </c>
      <c r="C63" s="221" t="s">
        <v>40</v>
      </c>
      <c r="D63" s="273" t="s">
        <v>44</v>
      </c>
      <c r="E63" s="241">
        <v>227</v>
      </c>
      <c r="F63" s="279">
        <v>11</v>
      </c>
      <c r="G63" s="208">
        <v>1</v>
      </c>
      <c r="H63" s="208">
        <v>0</v>
      </c>
      <c r="I63" s="208">
        <v>10</v>
      </c>
      <c r="J63" s="160">
        <f t="shared" si="12"/>
        <v>11</v>
      </c>
      <c r="K63" s="196">
        <f t="shared" si="14"/>
        <v>1</v>
      </c>
      <c r="L63" s="196">
        <f t="shared" si="7"/>
        <v>1</v>
      </c>
      <c r="M63" s="197">
        <v>11</v>
      </c>
      <c r="N63" s="160">
        <f t="shared" si="2"/>
        <v>13</v>
      </c>
      <c r="O63" s="198">
        <f t="shared" si="13"/>
        <v>0</v>
      </c>
      <c r="P63" s="198">
        <f t="shared" si="13"/>
        <v>-1</v>
      </c>
      <c r="Q63" s="198">
        <f t="shared" si="13"/>
        <v>-1</v>
      </c>
      <c r="R63" s="160">
        <f t="shared" si="13"/>
        <v>-2</v>
      </c>
      <c r="S63" s="199">
        <f t="shared" si="4"/>
        <v>-15.384615384615385</v>
      </c>
      <c r="T63" s="200"/>
      <c r="U63" s="201"/>
      <c r="V63" s="201"/>
      <c r="W63" s="245">
        <f t="shared" si="5"/>
        <v>-1</v>
      </c>
      <c r="X63" s="202"/>
      <c r="Y63" s="202"/>
      <c r="Z63" s="202"/>
      <c r="AA63" s="204"/>
    </row>
    <row r="64" spans="1:27" s="192" customFormat="1" x14ac:dyDescent="0.35">
      <c r="A64" s="195">
        <v>60</v>
      </c>
      <c r="B64" s="225" t="s">
        <v>287</v>
      </c>
      <c r="C64" s="221" t="s">
        <v>40</v>
      </c>
      <c r="D64" s="273" t="s">
        <v>44</v>
      </c>
      <c r="E64" s="243">
        <v>67</v>
      </c>
      <c r="F64" s="282">
        <v>8</v>
      </c>
      <c r="G64" s="208">
        <v>1</v>
      </c>
      <c r="H64" s="208">
        <v>0</v>
      </c>
      <c r="I64" s="208">
        <v>5</v>
      </c>
      <c r="J64" s="160">
        <f t="shared" si="12"/>
        <v>6</v>
      </c>
      <c r="K64" s="196">
        <f t="shared" si="14"/>
        <v>1</v>
      </c>
      <c r="L64" s="196">
        <f t="shared" si="7"/>
        <v>0</v>
      </c>
      <c r="M64" s="217">
        <v>6</v>
      </c>
      <c r="N64" s="160">
        <f t="shared" si="2"/>
        <v>7</v>
      </c>
      <c r="O64" s="198">
        <f t="shared" si="13"/>
        <v>0</v>
      </c>
      <c r="P64" s="198">
        <f t="shared" si="13"/>
        <v>0</v>
      </c>
      <c r="Q64" s="198">
        <f t="shared" si="13"/>
        <v>-1</v>
      </c>
      <c r="R64" s="160">
        <f t="shared" si="13"/>
        <v>-1</v>
      </c>
      <c r="S64" s="199">
        <f t="shared" si="4"/>
        <v>-14.285714285714285</v>
      </c>
      <c r="T64" s="201">
        <v>1</v>
      </c>
      <c r="U64" s="201"/>
      <c r="V64" s="201"/>
      <c r="W64" s="245">
        <f t="shared" si="5"/>
        <v>0</v>
      </c>
      <c r="X64" s="202">
        <v>1</v>
      </c>
      <c r="Y64" s="202"/>
      <c r="Z64" s="202">
        <v>1</v>
      </c>
      <c r="AA64" s="204"/>
    </row>
    <row r="65" spans="1:27" s="270" customFormat="1" x14ac:dyDescent="0.35">
      <c r="A65" s="160">
        <v>61</v>
      </c>
      <c r="B65" s="264" t="s">
        <v>288</v>
      </c>
      <c r="C65" s="265" t="s">
        <v>40</v>
      </c>
      <c r="D65" s="274" t="s">
        <v>52</v>
      </c>
      <c r="E65" s="267">
        <v>197</v>
      </c>
      <c r="F65" s="280">
        <v>11</v>
      </c>
      <c r="G65" s="160">
        <v>1</v>
      </c>
      <c r="H65" s="160">
        <v>0</v>
      </c>
      <c r="I65" s="160">
        <v>15</v>
      </c>
      <c r="J65" s="160">
        <f t="shared" si="12"/>
        <v>16</v>
      </c>
      <c r="K65" s="268">
        <f t="shared" si="14"/>
        <v>1</v>
      </c>
      <c r="L65" s="268">
        <f t="shared" si="7"/>
        <v>1</v>
      </c>
      <c r="M65" s="269">
        <v>14</v>
      </c>
      <c r="N65" s="160">
        <f t="shared" si="2"/>
        <v>16</v>
      </c>
      <c r="O65" s="160">
        <f t="shared" si="13"/>
        <v>0</v>
      </c>
      <c r="P65" s="160">
        <f t="shared" si="13"/>
        <v>-1</v>
      </c>
      <c r="Q65" s="160">
        <f t="shared" si="13"/>
        <v>1</v>
      </c>
      <c r="R65" s="160">
        <f t="shared" si="13"/>
        <v>0</v>
      </c>
      <c r="S65" s="228">
        <f t="shared" si="4"/>
        <v>0</v>
      </c>
      <c r="T65" s="159"/>
      <c r="U65" s="160">
        <v>0</v>
      </c>
      <c r="V65" s="160"/>
      <c r="W65" s="245">
        <f t="shared" si="5"/>
        <v>1</v>
      </c>
      <c r="X65" s="160"/>
      <c r="Y65" s="160"/>
      <c r="Z65" s="160"/>
      <c r="AA65" s="266"/>
    </row>
    <row r="66" spans="1:27" s="192" customFormat="1" x14ac:dyDescent="0.35">
      <c r="A66" s="195">
        <v>62</v>
      </c>
      <c r="B66" s="220" t="s">
        <v>289</v>
      </c>
      <c r="C66" s="221" t="s">
        <v>38</v>
      </c>
      <c r="D66" s="273" t="s">
        <v>44</v>
      </c>
      <c r="E66" s="241">
        <v>51</v>
      </c>
      <c r="F66" s="279">
        <v>8</v>
      </c>
      <c r="G66" s="208">
        <v>1</v>
      </c>
      <c r="H66" s="208">
        <v>0</v>
      </c>
      <c r="I66" s="208">
        <v>3</v>
      </c>
      <c r="J66" s="160">
        <f t="shared" si="12"/>
        <v>4</v>
      </c>
      <c r="K66" s="196">
        <f t="shared" si="14"/>
        <v>1</v>
      </c>
      <c r="L66" s="196">
        <f t="shared" si="7"/>
        <v>0</v>
      </c>
      <c r="M66" s="197">
        <v>6</v>
      </c>
      <c r="N66" s="160">
        <f t="shared" si="2"/>
        <v>7</v>
      </c>
      <c r="O66" s="198">
        <f t="shared" si="13"/>
        <v>0</v>
      </c>
      <c r="P66" s="198">
        <f t="shared" si="13"/>
        <v>0</v>
      </c>
      <c r="Q66" s="198">
        <f t="shared" si="13"/>
        <v>-3</v>
      </c>
      <c r="R66" s="160">
        <f t="shared" si="13"/>
        <v>-3</v>
      </c>
      <c r="S66" s="199">
        <f t="shared" si="4"/>
        <v>-42.857142857142854</v>
      </c>
      <c r="T66" s="200"/>
      <c r="U66" s="201"/>
      <c r="V66" s="201"/>
      <c r="W66" s="245">
        <f t="shared" si="5"/>
        <v>-3</v>
      </c>
      <c r="X66" s="202">
        <v>1</v>
      </c>
      <c r="Y66" s="202"/>
      <c r="Z66" s="202"/>
      <c r="AA66" s="204"/>
    </row>
    <row r="67" spans="1:27" s="192" customFormat="1" x14ac:dyDescent="0.35">
      <c r="A67" s="195">
        <v>63</v>
      </c>
      <c r="B67" s="220" t="s">
        <v>290</v>
      </c>
      <c r="C67" s="221" t="s">
        <v>40</v>
      </c>
      <c r="D67" s="273" t="s">
        <v>52</v>
      </c>
      <c r="E67" s="241">
        <v>163</v>
      </c>
      <c r="F67" s="279">
        <v>11</v>
      </c>
      <c r="G67" s="208">
        <v>1</v>
      </c>
      <c r="H67" s="208">
        <v>0</v>
      </c>
      <c r="I67" s="208">
        <v>14</v>
      </c>
      <c r="J67" s="160">
        <f t="shared" si="12"/>
        <v>15</v>
      </c>
      <c r="K67" s="196">
        <f t="shared" si="14"/>
        <v>1</v>
      </c>
      <c r="L67" s="196">
        <f t="shared" si="7"/>
        <v>1</v>
      </c>
      <c r="M67" s="197">
        <v>14</v>
      </c>
      <c r="N67" s="160">
        <f t="shared" si="2"/>
        <v>16</v>
      </c>
      <c r="O67" s="198">
        <f t="shared" si="13"/>
        <v>0</v>
      </c>
      <c r="P67" s="198">
        <f t="shared" si="13"/>
        <v>-1</v>
      </c>
      <c r="Q67" s="198">
        <f t="shared" si="13"/>
        <v>0</v>
      </c>
      <c r="R67" s="160">
        <f t="shared" si="13"/>
        <v>-1</v>
      </c>
      <c r="S67" s="199">
        <f t="shared" si="4"/>
        <v>-6.25</v>
      </c>
      <c r="T67" s="200"/>
      <c r="U67" s="201"/>
      <c r="V67" s="201"/>
      <c r="W67" s="245">
        <f t="shared" si="5"/>
        <v>0</v>
      </c>
      <c r="X67" s="202"/>
      <c r="Y67" s="202"/>
      <c r="Z67" s="202"/>
      <c r="AA67" s="204"/>
    </row>
    <row r="68" spans="1:27" s="192" customFormat="1" x14ac:dyDescent="0.35">
      <c r="A68" s="203">
        <v>64</v>
      </c>
      <c r="B68" s="220" t="s">
        <v>291</v>
      </c>
      <c r="C68" s="221" t="s">
        <v>40</v>
      </c>
      <c r="D68" s="273" t="s">
        <v>52</v>
      </c>
      <c r="E68" s="241">
        <v>179</v>
      </c>
      <c r="F68" s="279">
        <v>11</v>
      </c>
      <c r="G68" s="208">
        <v>1</v>
      </c>
      <c r="H68" s="208">
        <v>0</v>
      </c>
      <c r="I68" s="208">
        <v>14</v>
      </c>
      <c r="J68" s="160">
        <f t="shared" si="12"/>
        <v>15</v>
      </c>
      <c r="K68" s="196">
        <f t="shared" si="14"/>
        <v>1</v>
      </c>
      <c r="L68" s="196">
        <f t="shared" si="7"/>
        <v>1</v>
      </c>
      <c r="M68" s="197">
        <v>14</v>
      </c>
      <c r="N68" s="160">
        <f t="shared" si="2"/>
        <v>16</v>
      </c>
      <c r="O68" s="198">
        <f t="shared" si="13"/>
        <v>0</v>
      </c>
      <c r="P68" s="198">
        <f t="shared" si="13"/>
        <v>-1</v>
      </c>
      <c r="Q68" s="198">
        <f t="shared" si="13"/>
        <v>0</v>
      </c>
      <c r="R68" s="160">
        <f t="shared" si="13"/>
        <v>-1</v>
      </c>
      <c r="S68" s="199">
        <f t="shared" si="4"/>
        <v>-6.25</v>
      </c>
      <c r="T68" s="200"/>
      <c r="U68" s="201"/>
      <c r="V68" s="201"/>
      <c r="W68" s="245">
        <f t="shared" si="5"/>
        <v>0</v>
      </c>
      <c r="X68" s="202"/>
      <c r="Y68" s="202"/>
      <c r="Z68" s="202"/>
      <c r="AA68" s="204"/>
    </row>
    <row r="69" spans="1:27" s="192" customFormat="1" x14ac:dyDescent="0.35">
      <c r="A69" s="195">
        <v>65</v>
      </c>
      <c r="B69" s="220" t="s">
        <v>292</v>
      </c>
      <c r="C69" s="221" t="s">
        <v>38</v>
      </c>
      <c r="D69" s="273" t="s">
        <v>44</v>
      </c>
      <c r="E69" s="241">
        <v>74</v>
      </c>
      <c r="F69" s="279">
        <v>8</v>
      </c>
      <c r="G69" s="208">
        <v>1</v>
      </c>
      <c r="H69" s="208">
        <v>0</v>
      </c>
      <c r="I69" s="208">
        <v>4</v>
      </c>
      <c r="J69" s="160">
        <f t="shared" ref="J69:J100" si="15">SUM(G69:I69)</f>
        <v>5</v>
      </c>
      <c r="K69" s="196">
        <f t="shared" si="14"/>
        <v>1</v>
      </c>
      <c r="L69" s="196">
        <f t="shared" si="7"/>
        <v>0</v>
      </c>
      <c r="M69" s="197">
        <v>6</v>
      </c>
      <c r="N69" s="160">
        <f t="shared" ref="N69:N127" si="16">SUM(K69:M69)</f>
        <v>7</v>
      </c>
      <c r="O69" s="198">
        <f t="shared" ref="O69:R100" si="17">SUM(G69)-K69</f>
        <v>0</v>
      </c>
      <c r="P69" s="198">
        <f t="shared" si="17"/>
        <v>0</v>
      </c>
      <c r="Q69" s="198">
        <f t="shared" si="17"/>
        <v>-2</v>
      </c>
      <c r="R69" s="160">
        <f t="shared" si="17"/>
        <v>-2</v>
      </c>
      <c r="S69" s="199">
        <f t="shared" ref="S69:S127" si="18">R69/N69*100</f>
        <v>-28.571428571428569</v>
      </c>
      <c r="T69" s="200"/>
      <c r="U69" s="201"/>
      <c r="V69" s="201"/>
      <c r="W69" s="245">
        <f t="shared" si="5"/>
        <v>-2</v>
      </c>
      <c r="X69" s="202"/>
      <c r="Y69" s="202"/>
      <c r="Z69" s="202"/>
      <c r="AA69" s="204"/>
    </row>
    <row r="70" spans="1:27" s="192" customFormat="1" ht="26.25" customHeight="1" x14ac:dyDescent="0.35">
      <c r="A70" s="195">
        <v>66</v>
      </c>
      <c r="B70" s="220" t="s">
        <v>293</v>
      </c>
      <c r="C70" s="221" t="s">
        <v>38</v>
      </c>
      <c r="D70" s="273" t="s">
        <v>52</v>
      </c>
      <c r="E70" s="241">
        <v>155</v>
      </c>
      <c r="F70" s="279">
        <v>11</v>
      </c>
      <c r="G70" s="208">
        <v>1</v>
      </c>
      <c r="H70" s="208">
        <v>0</v>
      </c>
      <c r="I70" s="208">
        <v>14</v>
      </c>
      <c r="J70" s="160">
        <f t="shared" si="15"/>
        <v>15</v>
      </c>
      <c r="K70" s="196">
        <f t="shared" si="14"/>
        <v>1</v>
      </c>
      <c r="L70" s="196">
        <f t="shared" si="7"/>
        <v>1</v>
      </c>
      <c r="M70" s="197">
        <v>14</v>
      </c>
      <c r="N70" s="160">
        <f t="shared" si="16"/>
        <v>16</v>
      </c>
      <c r="O70" s="198">
        <f t="shared" si="17"/>
        <v>0</v>
      </c>
      <c r="P70" s="198">
        <f t="shared" si="17"/>
        <v>-1</v>
      </c>
      <c r="Q70" s="198">
        <f t="shared" si="17"/>
        <v>0</v>
      </c>
      <c r="R70" s="160">
        <f t="shared" si="17"/>
        <v>-1</v>
      </c>
      <c r="S70" s="199">
        <f t="shared" si="18"/>
        <v>-6.25</v>
      </c>
      <c r="T70" s="200"/>
      <c r="U70" s="201"/>
      <c r="V70" s="201"/>
      <c r="W70" s="245">
        <f t="shared" ref="W70:W127" si="19">SUM(Q70+T70+U70+V70)</f>
        <v>0</v>
      </c>
      <c r="X70" s="202"/>
      <c r="Y70" s="202"/>
      <c r="Z70" s="202"/>
      <c r="AA70" s="204"/>
    </row>
    <row r="71" spans="1:27" s="192" customFormat="1" x14ac:dyDescent="0.35">
      <c r="A71" s="203">
        <v>67</v>
      </c>
      <c r="B71" s="220" t="s">
        <v>294</v>
      </c>
      <c r="C71" s="221" t="s">
        <v>38</v>
      </c>
      <c r="D71" s="273" t="s">
        <v>44</v>
      </c>
      <c r="E71" s="241">
        <v>55</v>
      </c>
      <c r="F71" s="279">
        <v>8</v>
      </c>
      <c r="G71" s="208">
        <v>1</v>
      </c>
      <c r="H71" s="208">
        <v>0</v>
      </c>
      <c r="I71" s="208">
        <v>3</v>
      </c>
      <c r="J71" s="160">
        <f t="shared" si="15"/>
        <v>4</v>
      </c>
      <c r="K71" s="196">
        <f t="shared" si="14"/>
        <v>1</v>
      </c>
      <c r="L71" s="196">
        <f t="shared" si="7"/>
        <v>0</v>
      </c>
      <c r="M71" s="197">
        <v>6</v>
      </c>
      <c r="N71" s="160">
        <f t="shared" si="16"/>
        <v>7</v>
      </c>
      <c r="O71" s="198">
        <f t="shared" si="17"/>
        <v>0</v>
      </c>
      <c r="P71" s="198">
        <f t="shared" si="17"/>
        <v>0</v>
      </c>
      <c r="Q71" s="198">
        <f t="shared" si="17"/>
        <v>-3</v>
      </c>
      <c r="R71" s="160">
        <f t="shared" si="17"/>
        <v>-3</v>
      </c>
      <c r="S71" s="199">
        <f t="shared" si="18"/>
        <v>-42.857142857142854</v>
      </c>
      <c r="T71" s="200"/>
      <c r="U71" s="201"/>
      <c r="V71" s="201"/>
      <c r="W71" s="245">
        <f t="shared" si="19"/>
        <v>-3</v>
      </c>
      <c r="X71" s="202"/>
      <c r="Y71" s="202"/>
      <c r="Z71" s="202">
        <v>1</v>
      </c>
      <c r="AA71" s="204"/>
    </row>
    <row r="72" spans="1:27" s="193" customFormat="1" ht="27.75" customHeight="1" x14ac:dyDescent="0.35">
      <c r="A72" s="209">
        <v>68</v>
      </c>
      <c r="B72" s="223" t="s">
        <v>295</v>
      </c>
      <c r="C72" s="226" t="s">
        <v>38</v>
      </c>
      <c r="D72" s="275" t="s">
        <v>44</v>
      </c>
      <c r="E72" s="242">
        <v>35</v>
      </c>
      <c r="F72" s="281">
        <v>7</v>
      </c>
      <c r="G72" s="231">
        <v>1</v>
      </c>
      <c r="H72" s="231">
        <v>0</v>
      </c>
      <c r="I72" s="231">
        <v>3</v>
      </c>
      <c r="J72" s="159">
        <f t="shared" si="15"/>
        <v>4</v>
      </c>
      <c r="K72" s="196">
        <f t="shared" si="14"/>
        <v>0</v>
      </c>
      <c r="L72" s="210">
        <f t="shared" si="7"/>
        <v>0</v>
      </c>
      <c r="M72" s="210">
        <v>4</v>
      </c>
      <c r="N72" s="159">
        <f t="shared" si="16"/>
        <v>4</v>
      </c>
      <c r="O72" s="212">
        <f t="shared" si="17"/>
        <v>1</v>
      </c>
      <c r="P72" s="212">
        <f t="shared" si="17"/>
        <v>0</v>
      </c>
      <c r="Q72" s="212">
        <f t="shared" si="17"/>
        <v>-1</v>
      </c>
      <c r="R72" s="159">
        <f t="shared" si="17"/>
        <v>0</v>
      </c>
      <c r="S72" s="213">
        <f t="shared" si="18"/>
        <v>0</v>
      </c>
      <c r="T72" s="200"/>
      <c r="U72" s="200"/>
      <c r="V72" s="200"/>
      <c r="W72" s="245">
        <f t="shared" si="19"/>
        <v>-1</v>
      </c>
      <c r="X72" s="214">
        <v>1</v>
      </c>
      <c r="Y72" s="214"/>
      <c r="Z72" s="214"/>
      <c r="AA72" s="216"/>
    </row>
    <row r="73" spans="1:27" s="192" customFormat="1" x14ac:dyDescent="0.35">
      <c r="A73" s="203">
        <v>69</v>
      </c>
      <c r="B73" s="220" t="s">
        <v>296</v>
      </c>
      <c r="C73" s="221" t="s">
        <v>38</v>
      </c>
      <c r="D73" s="273" t="s">
        <v>44</v>
      </c>
      <c r="E73" s="241">
        <v>42</v>
      </c>
      <c r="F73" s="279">
        <v>8</v>
      </c>
      <c r="G73" s="208">
        <v>1</v>
      </c>
      <c r="H73" s="208">
        <v>0</v>
      </c>
      <c r="I73" s="208">
        <v>4</v>
      </c>
      <c r="J73" s="160">
        <f t="shared" si="15"/>
        <v>5</v>
      </c>
      <c r="K73" s="196">
        <f t="shared" si="14"/>
        <v>1</v>
      </c>
      <c r="L73" s="196">
        <f t="shared" si="7"/>
        <v>0</v>
      </c>
      <c r="M73" s="197">
        <v>6</v>
      </c>
      <c r="N73" s="160">
        <f t="shared" si="16"/>
        <v>7</v>
      </c>
      <c r="O73" s="198">
        <f t="shared" si="17"/>
        <v>0</v>
      </c>
      <c r="P73" s="198">
        <f t="shared" si="17"/>
        <v>0</v>
      </c>
      <c r="Q73" s="198">
        <f t="shared" si="17"/>
        <v>-2</v>
      </c>
      <c r="R73" s="160">
        <f t="shared" si="17"/>
        <v>-2</v>
      </c>
      <c r="S73" s="199">
        <f t="shared" si="18"/>
        <v>-28.571428571428569</v>
      </c>
      <c r="T73" s="200"/>
      <c r="U73" s="201"/>
      <c r="V73" s="201"/>
      <c r="W73" s="245">
        <f t="shared" si="19"/>
        <v>-2</v>
      </c>
      <c r="X73" s="202">
        <v>1</v>
      </c>
      <c r="Y73" s="202"/>
      <c r="Z73" s="202">
        <v>1</v>
      </c>
      <c r="AA73" s="204"/>
    </row>
    <row r="74" spans="1:27" s="188" customFormat="1" x14ac:dyDescent="0.35">
      <c r="A74" s="203">
        <v>70</v>
      </c>
      <c r="B74" s="220" t="s">
        <v>297</v>
      </c>
      <c r="C74" s="221" t="s">
        <v>40</v>
      </c>
      <c r="D74" s="273" t="s">
        <v>44</v>
      </c>
      <c r="E74" s="241">
        <v>203</v>
      </c>
      <c r="F74" s="279">
        <v>9</v>
      </c>
      <c r="G74" s="208">
        <v>1</v>
      </c>
      <c r="H74" s="208">
        <v>0</v>
      </c>
      <c r="I74" s="208">
        <v>10</v>
      </c>
      <c r="J74" s="160">
        <f t="shared" si="15"/>
        <v>11</v>
      </c>
      <c r="K74" s="196">
        <f t="shared" si="14"/>
        <v>1</v>
      </c>
      <c r="L74" s="196">
        <f t="shared" si="7"/>
        <v>1</v>
      </c>
      <c r="M74" s="197">
        <v>10</v>
      </c>
      <c r="N74" s="160">
        <f t="shared" si="16"/>
        <v>12</v>
      </c>
      <c r="O74" s="198">
        <f t="shared" si="17"/>
        <v>0</v>
      </c>
      <c r="P74" s="198">
        <f t="shared" si="17"/>
        <v>-1</v>
      </c>
      <c r="Q74" s="198">
        <f t="shared" si="17"/>
        <v>0</v>
      </c>
      <c r="R74" s="160">
        <f t="shared" si="17"/>
        <v>-1</v>
      </c>
      <c r="S74" s="199">
        <f t="shared" si="18"/>
        <v>-8.3333333333333321</v>
      </c>
      <c r="T74" s="200"/>
      <c r="U74" s="201"/>
      <c r="V74" s="201"/>
      <c r="W74" s="245">
        <f t="shared" si="19"/>
        <v>0</v>
      </c>
      <c r="X74" s="202"/>
      <c r="Y74" s="202"/>
      <c r="Z74" s="202"/>
      <c r="AA74" s="204"/>
    </row>
    <row r="75" spans="1:27" s="192" customFormat="1" x14ac:dyDescent="0.35">
      <c r="A75" s="203">
        <v>71</v>
      </c>
      <c r="B75" s="220" t="s">
        <v>298</v>
      </c>
      <c r="C75" s="221" t="s">
        <v>40</v>
      </c>
      <c r="D75" s="273" t="s">
        <v>44</v>
      </c>
      <c r="E75" s="241">
        <v>106</v>
      </c>
      <c r="F75" s="279">
        <v>8</v>
      </c>
      <c r="G75" s="208">
        <v>1</v>
      </c>
      <c r="H75" s="208">
        <v>0</v>
      </c>
      <c r="I75" s="208">
        <v>6</v>
      </c>
      <c r="J75" s="160">
        <f t="shared" si="15"/>
        <v>7</v>
      </c>
      <c r="K75" s="196">
        <f t="shared" si="14"/>
        <v>1</v>
      </c>
      <c r="L75" s="196">
        <f t="shared" si="7"/>
        <v>0</v>
      </c>
      <c r="M75" s="197">
        <v>8</v>
      </c>
      <c r="N75" s="160">
        <f t="shared" si="16"/>
        <v>9</v>
      </c>
      <c r="O75" s="198">
        <f t="shared" si="17"/>
        <v>0</v>
      </c>
      <c r="P75" s="198">
        <f t="shared" si="17"/>
        <v>0</v>
      </c>
      <c r="Q75" s="198">
        <f t="shared" si="17"/>
        <v>-2</v>
      </c>
      <c r="R75" s="160">
        <f t="shared" si="17"/>
        <v>-2</v>
      </c>
      <c r="S75" s="199">
        <f t="shared" si="18"/>
        <v>-22.222222222222221</v>
      </c>
      <c r="T75" s="200">
        <v>1</v>
      </c>
      <c r="U75" s="201"/>
      <c r="V75" s="201"/>
      <c r="W75" s="245">
        <f t="shared" si="19"/>
        <v>-1</v>
      </c>
      <c r="X75" s="202"/>
      <c r="Y75" s="202"/>
      <c r="Z75" s="202">
        <v>1</v>
      </c>
      <c r="AA75" s="204"/>
    </row>
    <row r="76" spans="1:27" s="193" customFormat="1" x14ac:dyDescent="0.35">
      <c r="A76" s="209">
        <v>72</v>
      </c>
      <c r="B76" s="223" t="s">
        <v>299</v>
      </c>
      <c r="C76" s="226" t="s">
        <v>38</v>
      </c>
      <c r="D76" s="275" t="s">
        <v>44</v>
      </c>
      <c r="E76" s="242">
        <v>11</v>
      </c>
      <c r="F76" s="281">
        <v>4</v>
      </c>
      <c r="G76" s="231">
        <v>1</v>
      </c>
      <c r="H76" s="231">
        <v>0</v>
      </c>
      <c r="I76" s="231">
        <v>1</v>
      </c>
      <c r="J76" s="159">
        <f t="shared" si="15"/>
        <v>2</v>
      </c>
      <c r="K76" s="196">
        <f t="shared" si="14"/>
        <v>0</v>
      </c>
      <c r="L76" s="210">
        <f t="shared" si="7"/>
        <v>0</v>
      </c>
      <c r="M76" s="211">
        <v>4</v>
      </c>
      <c r="N76" s="159">
        <f t="shared" si="16"/>
        <v>4</v>
      </c>
      <c r="O76" s="212">
        <f t="shared" si="17"/>
        <v>1</v>
      </c>
      <c r="P76" s="212">
        <f t="shared" si="17"/>
        <v>0</v>
      </c>
      <c r="Q76" s="212">
        <f t="shared" si="17"/>
        <v>-3</v>
      </c>
      <c r="R76" s="159">
        <f t="shared" si="17"/>
        <v>-2</v>
      </c>
      <c r="S76" s="213">
        <f t="shared" si="18"/>
        <v>-50</v>
      </c>
      <c r="T76" s="200"/>
      <c r="U76" s="200"/>
      <c r="V76" s="200"/>
      <c r="W76" s="245">
        <f t="shared" si="19"/>
        <v>-3</v>
      </c>
      <c r="X76" s="214"/>
      <c r="Y76" s="214"/>
      <c r="Z76" s="214"/>
      <c r="AA76" s="216"/>
    </row>
    <row r="77" spans="1:27" s="192" customFormat="1" x14ac:dyDescent="0.35">
      <c r="A77" s="195">
        <v>73</v>
      </c>
      <c r="B77" s="220" t="s">
        <v>300</v>
      </c>
      <c r="C77" s="221" t="s">
        <v>38</v>
      </c>
      <c r="D77" s="273" t="s">
        <v>44</v>
      </c>
      <c r="E77" s="241">
        <v>67</v>
      </c>
      <c r="F77" s="279">
        <v>8</v>
      </c>
      <c r="G77" s="208">
        <v>1</v>
      </c>
      <c r="H77" s="208">
        <v>0</v>
      </c>
      <c r="I77" s="208">
        <v>4</v>
      </c>
      <c r="J77" s="160">
        <f t="shared" si="15"/>
        <v>5</v>
      </c>
      <c r="K77" s="196">
        <f t="shared" si="14"/>
        <v>1</v>
      </c>
      <c r="L77" s="196">
        <f t="shared" si="7"/>
        <v>0</v>
      </c>
      <c r="M77" s="197">
        <v>6</v>
      </c>
      <c r="N77" s="160">
        <f t="shared" si="16"/>
        <v>7</v>
      </c>
      <c r="O77" s="198">
        <f t="shared" si="17"/>
        <v>0</v>
      </c>
      <c r="P77" s="198">
        <f t="shared" si="17"/>
        <v>0</v>
      </c>
      <c r="Q77" s="198">
        <f t="shared" si="17"/>
        <v>-2</v>
      </c>
      <c r="R77" s="160">
        <f t="shared" si="17"/>
        <v>-2</v>
      </c>
      <c r="S77" s="199">
        <f t="shared" si="18"/>
        <v>-28.571428571428569</v>
      </c>
      <c r="T77" s="200">
        <v>1</v>
      </c>
      <c r="U77" s="201"/>
      <c r="V77" s="201"/>
      <c r="W77" s="245">
        <f t="shared" si="19"/>
        <v>-1</v>
      </c>
      <c r="X77" s="202"/>
      <c r="Y77" s="202"/>
      <c r="Z77" s="202"/>
      <c r="AA77" s="204"/>
    </row>
    <row r="78" spans="1:27" s="192" customFormat="1" x14ac:dyDescent="0.35">
      <c r="A78" s="195">
        <v>74</v>
      </c>
      <c r="B78" s="220" t="s">
        <v>301</v>
      </c>
      <c r="C78" s="221" t="s">
        <v>40</v>
      </c>
      <c r="D78" s="273" t="s">
        <v>52</v>
      </c>
      <c r="E78" s="241">
        <v>192</v>
      </c>
      <c r="F78" s="279">
        <v>11</v>
      </c>
      <c r="G78" s="208">
        <v>1</v>
      </c>
      <c r="H78" s="208">
        <v>0</v>
      </c>
      <c r="I78" s="208">
        <v>14</v>
      </c>
      <c r="J78" s="160">
        <f t="shared" si="15"/>
        <v>15</v>
      </c>
      <c r="K78" s="196">
        <f t="shared" si="14"/>
        <v>1</v>
      </c>
      <c r="L78" s="196">
        <f t="shared" si="7"/>
        <v>1</v>
      </c>
      <c r="M78" s="197">
        <v>14</v>
      </c>
      <c r="N78" s="160">
        <f t="shared" si="16"/>
        <v>16</v>
      </c>
      <c r="O78" s="198">
        <f t="shared" si="17"/>
        <v>0</v>
      </c>
      <c r="P78" s="198">
        <f t="shared" si="17"/>
        <v>-1</v>
      </c>
      <c r="Q78" s="198">
        <f t="shared" si="17"/>
        <v>0</v>
      </c>
      <c r="R78" s="160">
        <f t="shared" si="17"/>
        <v>-1</v>
      </c>
      <c r="S78" s="199">
        <f t="shared" si="18"/>
        <v>-6.25</v>
      </c>
      <c r="T78" s="200"/>
      <c r="U78" s="201"/>
      <c r="V78" s="201"/>
      <c r="W78" s="245">
        <f t="shared" si="19"/>
        <v>0</v>
      </c>
      <c r="X78" s="202"/>
      <c r="Y78" s="202"/>
      <c r="Z78" s="202">
        <v>2</v>
      </c>
      <c r="AA78" s="204" t="s">
        <v>370</v>
      </c>
    </row>
    <row r="79" spans="1:27" s="192" customFormat="1" x14ac:dyDescent="0.35">
      <c r="A79" s="203">
        <v>75</v>
      </c>
      <c r="B79" s="220" t="s">
        <v>302</v>
      </c>
      <c r="C79" s="221" t="s">
        <v>40</v>
      </c>
      <c r="D79" s="273" t="s">
        <v>44</v>
      </c>
      <c r="E79" s="241">
        <v>157</v>
      </c>
      <c r="F79" s="279">
        <v>8</v>
      </c>
      <c r="G79" s="208">
        <v>1</v>
      </c>
      <c r="H79" s="208">
        <v>0</v>
      </c>
      <c r="I79" s="208">
        <v>10</v>
      </c>
      <c r="J79" s="160">
        <f t="shared" si="15"/>
        <v>11</v>
      </c>
      <c r="K79" s="196">
        <f t="shared" si="14"/>
        <v>1</v>
      </c>
      <c r="L79" s="196">
        <f t="shared" si="7"/>
        <v>1</v>
      </c>
      <c r="M79" s="197">
        <v>10</v>
      </c>
      <c r="N79" s="160">
        <f t="shared" si="16"/>
        <v>12</v>
      </c>
      <c r="O79" s="198">
        <f t="shared" si="17"/>
        <v>0</v>
      </c>
      <c r="P79" s="198">
        <f t="shared" si="17"/>
        <v>-1</v>
      </c>
      <c r="Q79" s="198">
        <f t="shared" si="17"/>
        <v>0</v>
      </c>
      <c r="R79" s="160">
        <f t="shared" si="17"/>
        <v>-1</v>
      </c>
      <c r="S79" s="199">
        <f t="shared" si="18"/>
        <v>-8.3333333333333321</v>
      </c>
      <c r="T79" s="200"/>
      <c r="U79" s="201">
        <v>1</v>
      </c>
      <c r="V79" s="201"/>
      <c r="W79" s="245">
        <f t="shared" si="19"/>
        <v>1</v>
      </c>
      <c r="X79" s="202"/>
      <c r="Y79" s="202"/>
      <c r="Z79" s="202">
        <v>1</v>
      </c>
      <c r="AA79" s="204" t="s">
        <v>371</v>
      </c>
    </row>
    <row r="80" spans="1:27" s="193" customFormat="1" x14ac:dyDescent="0.35">
      <c r="A80" s="215">
        <v>76</v>
      </c>
      <c r="B80" s="223" t="s">
        <v>303</v>
      </c>
      <c r="C80" s="226" t="s">
        <v>38</v>
      </c>
      <c r="D80" s="275" t="s">
        <v>44</v>
      </c>
      <c r="E80" s="242">
        <v>18</v>
      </c>
      <c r="F80" s="281">
        <v>8</v>
      </c>
      <c r="G80" s="231">
        <v>1</v>
      </c>
      <c r="H80" s="231">
        <v>0</v>
      </c>
      <c r="I80" s="231">
        <v>2</v>
      </c>
      <c r="J80" s="159">
        <f t="shared" si="15"/>
        <v>3</v>
      </c>
      <c r="K80" s="196">
        <f t="shared" si="14"/>
        <v>0</v>
      </c>
      <c r="L80" s="210">
        <f t="shared" si="7"/>
        <v>0</v>
      </c>
      <c r="M80" s="211">
        <v>4</v>
      </c>
      <c r="N80" s="159">
        <f t="shared" si="16"/>
        <v>4</v>
      </c>
      <c r="O80" s="212">
        <f t="shared" si="17"/>
        <v>1</v>
      </c>
      <c r="P80" s="212">
        <f t="shared" si="17"/>
        <v>0</v>
      </c>
      <c r="Q80" s="212">
        <f t="shared" si="17"/>
        <v>-2</v>
      </c>
      <c r="R80" s="159">
        <f t="shared" si="17"/>
        <v>-1</v>
      </c>
      <c r="S80" s="213">
        <f t="shared" si="18"/>
        <v>-25</v>
      </c>
      <c r="T80" s="200">
        <v>1</v>
      </c>
      <c r="U80" s="200"/>
      <c r="V80" s="200"/>
      <c r="W80" s="245">
        <f t="shared" si="19"/>
        <v>-1</v>
      </c>
      <c r="X80" s="214">
        <v>1</v>
      </c>
      <c r="Y80" s="214"/>
      <c r="Z80" s="214">
        <v>1</v>
      </c>
      <c r="AA80" s="216"/>
    </row>
    <row r="81" spans="1:27" s="192" customFormat="1" x14ac:dyDescent="0.35">
      <c r="A81" s="195">
        <v>77</v>
      </c>
      <c r="B81" s="220" t="s">
        <v>304</v>
      </c>
      <c r="C81" s="221" t="s">
        <v>40</v>
      </c>
      <c r="D81" s="275" t="s">
        <v>44</v>
      </c>
      <c r="E81" s="241">
        <v>108</v>
      </c>
      <c r="F81" s="279">
        <v>8</v>
      </c>
      <c r="G81" s="231">
        <v>1</v>
      </c>
      <c r="H81" s="231">
        <v>0</v>
      </c>
      <c r="I81" s="231">
        <v>7</v>
      </c>
      <c r="J81" s="160">
        <f t="shared" si="15"/>
        <v>8</v>
      </c>
      <c r="K81" s="196">
        <f t="shared" si="14"/>
        <v>1</v>
      </c>
      <c r="L81" s="196">
        <f t="shared" si="7"/>
        <v>0</v>
      </c>
      <c r="M81" s="197">
        <v>8</v>
      </c>
      <c r="N81" s="160">
        <f t="shared" si="16"/>
        <v>9</v>
      </c>
      <c r="O81" s="198">
        <f t="shared" si="17"/>
        <v>0</v>
      </c>
      <c r="P81" s="198">
        <f t="shared" si="17"/>
        <v>0</v>
      </c>
      <c r="Q81" s="198">
        <f t="shared" si="17"/>
        <v>-1</v>
      </c>
      <c r="R81" s="160">
        <f t="shared" si="17"/>
        <v>-1</v>
      </c>
      <c r="S81" s="199">
        <f t="shared" si="18"/>
        <v>-11.111111111111111</v>
      </c>
      <c r="T81" s="200">
        <v>1</v>
      </c>
      <c r="U81" s="200"/>
      <c r="V81" s="200"/>
      <c r="W81" s="245">
        <f t="shared" si="19"/>
        <v>0</v>
      </c>
      <c r="X81" s="202"/>
      <c r="Y81" s="202"/>
      <c r="Z81" s="202">
        <v>1</v>
      </c>
      <c r="AA81" s="204"/>
    </row>
    <row r="82" spans="1:27" s="192" customFormat="1" x14ac:dyDescent="0.35">
      <c r="A82" s="195">
        <v>78</v>
      </c>
      <c r="B82" s="220" t="s">
        <v>305</v>
      </c>
      <c r="C82" s="221" t="s">
        <v>40</v>
      </c>
      <c r="D82" s="273" t="s">
        <v>44</v>
      </c>
      <c r="E82" s="241">
        <v>105</v>
      </c>
      <c r="F82" s="279">
        <v>9</v>
      </c>
      <c r="G82" s="208">
        <v>1</v>
      </c>
      <c r="H82" s="208">
        <v>0</v>
      </c>
      <c r="I82" s="208">
        <v>8</v>
      </c>
      <c r="J82" s="160">
        <f t="shared" si="15"/>
        <v>9</v>
      </c>
      <c r="K82" s="196">
        <f t="shared" si="14"/>
        <v>1</v>
      </c>
      <c r="L82" s="196">
        <f t="shared" ref="L82:L127" si="20">IF(E82&lt;=119,0,IF(E82&lt;=719,1,IF(E82&lt;=1079,2,IF(E82&lt;=1679,3,4))))</f>
        <v>0</v>
      </c>
      <c r="M82" s="197">
        <v>8</v>
      </c>
      <c r="N82" s="160">
        <f t="shared" si="16"/>
        <v>9</v>
      </c>
      <c r="O82" s="198">
        <f t="shared" si="17"/>
        <v>0</v>
      </c>
      <c r="P82" s="198">
        <f t="shared" si="17"/>
        <v>0</v>
      </c>
      <c r="Q82" s="198">
        <f t="shared" si="17"/>
        <v>0</v>
      </c>
      <c r="R82" s="160">
        <f t="shared" si="17"/>
        <v>0</v>
      </c>
      <c r="S82" s="199">
        <f t="shared" si="18"/>
        <v>0</v>
      </c>
      <c r="T82" s="200">
        <v>1</v>
      </c>
      <c r="U82" s="201"/>
      <c r="V82" s="201"/>
      <c r="W82" s="245">
        <f t="shared" si="19"/>
        <v>1</v>
      </c>
      <c r="X82" s="202">
        <v>1</v>
      </c>
      <c r="Y82" s="202"/>
      <c r="Z82" s="202">
        <v>3</v>
      </c>
      <c r="AA82" s="204" t="s">
        <v>370</v>
      </c>
    </row>
    <row r="83" spans="1:27" s="192" customFormat="1" x14ac:dyDescent="0.35">
      <c r="A83" s="195">
        <v>79</v>
      </c>
      <c r="B83" s="220" t="s">
        <v>306</v>
      </c>
      <c r="C83" s="221" t="s">
        <v>38</v>
      </c>
      <c r="D83" s="273" t="s">
        <v>44</v>
      </c>
      <c r="E83" s="241">
        <v>44</v>
      </c>
      <c r="F83" s="279">
        <v>8</v>
      </c>
      <c r="G83" s="208">
        <v>1</v>
      </c>
      <c r="H83" s="208">
        <v>0</v>
      </c>
      <c r="I83" s="208">
        <v>3</v>
      </c>
      <c r="J83" s="160">
        <f t="shared" si="15"/>
        <v>4</v>
      </c>
      <c r="K83" s="196">
        <f t="shared" si="14"/>
        <v>1</v>
      </c>
      <c r="L83" s="196">
        <f t="shared" si="20"/>
        <v>0</v>
      </c>
      <c r="M83" s="197">
        <v>6</v>
      </c>
      <c r="N83" s="160">
        <f t="shared" si="16"/>
        <v>7</v>
      </c>
      <c r="O83" s="198">
        <f t="shared" si="17"/>
        <v>0</v>
      </c>
      <c r="P83" s="198">
        <f t="shared" si="17"/>
        <v>0</v>
      </c>
      <c r="Q83" s="198">
        <f t="shared" si="17"/>
        <v>-3</v>
      </c>
      <c r="R83" s="160">
        <f t="shared" si="17"/>
        <v>-3</v>
      </c>
      <c r="S83" s="199">
        <f t="shared" si="18"/>
        <v>-42.857142857142854</v>
      </c>
      <c r="T83" s="200">
        <v>1</v>
      </c>
      <c r="U83" s="201"/>
      <c r="V83" s="201"/>
      <c r="W83" s="245">
        <f t="shared" si="19"/>
        <v>-2</v>
      </c>
      <c r="X83" s="202"/>
      <c r="Y83" s="202"/>
      <c r="Z83" s="202"/>
      <c r="AA83" s="204"/>
    </row>
    <row r="84" spans="1:27" s="192" customFormat="1" x14ac:dyDescent="0.35">
      <c r="A84" s="195">
        <v>80</v>
      </c>
      <c r="B84" s="220" t="s">
        <v>307</v>
      </c>
      <c r="C84" s="221" t="s">
        <v>40</v>
      </c>
      <c r="D84" s="273" t="s">
        <v>44</v>
      </c>
      <c r="E84" s="241">
        <v>164</v>
      </c>
      <c r="F84" s="279">
        <v>8</v>
      </c>
      <c r="G84" s="208">
        <v>1</v>
      </c>
      <c r="H84" s="208">
        <v>0</v>
      </c>
      <c r="I84" s="208">
        <v>10</v>
      </c>
      <c r="J84" s="160">
        <f t="shared" si="15"/>
        <v>11</v>
      </c>
      <c r="K84" s="196">
        <f t="shared" si="14"/>
        <v>1</v>
      </c>
      <c r="L84" s="196">
        <f t="shared" si="20"/>
        <v>1</v>
      </c>
      <c r="M84" s="197">
        <v>10</v>
      </c>
      <c r="N84" s="160">
        <f t="shared" si="16"/>
        <v>12</v>
      </c>
      <c r="O84" s="198">
        <f t="shared" si="17"/>
        <v>0</v>
      </c>
      <c r="P84" s="198">
        <f t="shared" si="17"/>
        <v>-1</v>
      </c>
      <c r="Q84" s="198">
        <f t="shared" si="17"/>
        <v>0</v>
      </c>
      <c r="R84" s="160">
        <f t="shared" si="17"/>
        <v>-1</v>
      </c>
      <c r="S84" s="199">
        <f t="shared" si="18"/>
        <v>-8.3333333333333321</v>
      </c>
      <c r="T84" s="200"/>
      <c r="U84" s="201"/>
      <c r="V84" s="201"/>
      <c r="W84" s="245">
        <f t="shared" si="19"/>
        <v>0</v>
      </c>
      <c r="X84" s="202"/>
      <c r="Y84" s="202"/>
      <c r="Z84" s="202"/>
      <c r="AA84" s="204"/>
    </row>
    <row r="85" spans="1:27" s="192" customFormat="1" x14ac:dyDescent="0.35">
      <c r="A85" s="203">
        <v>81</v>
      </c>
      <c r="B85" s="220" t="s">
        <v>308</v>
      </c>
      <c r="C85" s="221" t="s">
        <v>40</v>
      </c>
      <c r="D85" s="273" t="s">
        <v>44</v>
      </c>
      <c r="E85" s="241">
        <v>94</v>
      </c>
      <c r="F85" s="279">
        <v>8</v>
      </c>
      <c r="G85" s="208">
        <v>1</v>
      </c>
      <c r="H85" s="208">
        <v>0</v>
      </c>
      <c r="I85" s="208">
        <v>5</v>
      </c>
      <c r="J85" s="160">
        <f t="shared" si="15"/>
        <v>6</v>
      </c>
      <c r="K85" s="196">
        <f t="shared" si="14"/>
        <v>1</v>
      </c>
      <c r="L85" s="196">
        <f t="shared" si="20"/>
        <v>0</v>
      </c>
      <c r="M85" s="197">
        <v>8</v>
      </c>
      <c r="N85" s="160">
        <f t="shared" si="16"/>
        <v>9</v>
      </c>
      <c r="O85" s="198">
        <f t="shared" si="17"/>
        <v>0</v>
      </c>
      <c r="P85" s="198">
        <f t="shared" si="17"/>
        <v>0</v>
      </c>
      <c r="Q85" s="198">
        <f t="shared" si="17"/>
        <v>-3</v>
      </c>
      <c r="R85" s="160">
        <f t="shared" si="17"/>
        <v>-3</v>
      </c>
      <c r="S85" s="199">
        <f t="shared" si="18"/>
        <v>-33.333333333333329</v>
      </c>
      <c r="T85" s="200"/>
      <c r="U85" s="201"/>
      <c r="V85" s="201">
        <v>1</v>
      </c>
      <c r="W85" s="245">
        <f t="shared" si="19"/>
        <v>-2</v>
      </c>
      <c r="X85" s="202"/>
      <c r="Y85" s="202"/>
      <c r="Z85" s="202"/>
      <c r="AA85" s="204"/>
    </row>
    <row r="86" spans="1:27" s="193" customFormat="1" x14ac:dyDescent="0.35">
      <c r="A86" s="209">
        <v>82</v>
      </c>
      <c r="B86" s="223" t="s">
        <v>309</v>
      </c>
      <c r="C86" s="226" t="s">
        <v>40</v>
      </c>
      <c r="D86" s="275" t="s">
        <v>44</v>
      </c>
      <c r="E86" s="242">
        <v>31</v>
      </c>
      <c r="F86" s="281">
        <v>7</v>
      </c>
      <c r="G86" s="231">
        <v>1</v>
      </c>
      <c r="H86" s="231">
        <v>0</v>
      </c>
      <c r="I86" s="231">
        <v>2</v>
      </c>
      <c r="J86" s="159">
        <f t="shared" si="15"/>
        <v>3</v>
      </c>
      <c r="K86" s="196">
        <f t="shared" si="14"/>
        <v>1</v>
      </c>
      <c r="L86" s="210">
        <f t="shared" si="20"/>
        <v>0</v>
      </c>
      <c r="M86" s="211">
        <v>4</v>
      </c>
      <c r="N86" s="159">
        <f t="shared" si="16"/>
        <v>5</v>
      </c>
      <c r="O86" s="212">
        <f t="shared" si="17"/>
        <v>0</v>
      </c>
      <c r="P86" s="212">
        <f t="shared" si="17"/>
        <v>0</v>
      </c>
      <c r="Q86" s="212">
        <f t="shared" si="17"/>
        <v>-2</v>
      </c>
      <c r="R86" s="159">
        <f t="shared" si="17"/>
        <v>-2</v>
      </c>
      <c r="S86" s="213">
        <f t="shared" si="18"/>
        <v>-40</v>
      </c>
      <c r="T86" s="200">
        <v>1</v>
      </c>
      <c r="U86" s="200"/>
      <c r="V86" s="200"/>
      <c r="W86" s="245">
        <f t="shared" si="19"/>
        <v>-1</v>
      </c>
      <c r="X86" s="214">
        <v>1</v>
      </c>
      <c r="Y86" s="214"/>
      <c r="Z86" s="214"/>
      <c r="AA86" s="216"/>
    </row>
    <row r="87" spans="1:27" s="193" customFormat="1" x14ac:dyDescent="0.35">
      <c r="A87" s="215">
        <v>83</v>
      </c>
      <c r="B87" s="223" t="s">
        <v>310</v>
      </c>
      <c r="C87" s="226" t="s">
        <v>38</v>
      </c>
      <c r="D87" s="275" t="s">
        <v>44</v>
      </c>
      <c r="E87" s="242">
        <v>26</v>
      </c>
      <c r="F87" s="281">
        <v>8</v>
      </c>
      <c r="G87" s="231">
        <v>1</v>
      </c>
      <c r="H87" s="231">
        <v>0</v>
      </c>
      <c r="I87" s="231">
        <v>2</v>
      </c>
      <c r="J87" s="159">
        <f t="shared" si="15"/>
        <v>3</v>
      </c>
      <c r="K87" s="196">
        <f t="shared" si="14"/>
        <v>0</v>
      </c>
      <c r="L87" s="210">
        <f t="shared" si="20"/>
        <v>0</v>
      </c>
      <c r="M87" s="211">
        <v>4</v>
      </c>
      <c r="N87" s="159">
        <f t="shared" si="16"/>
        <v>4</v>
      </c>
      <c r="O87" s="212">
        <f t="shared" si="17"/>
        <v>1</v>
      </c>
      <c r="P87" s="212">
        <f t="shared" si="17"/>
        <v>0</v>
      </c>
      <c r="Q87" s="212">
        <f t="shared" si="17"/>
        <v>-2</v>
      </c>
      <c r="R87" s="159">
        <f t="shared" si="17"/>
        <v>-1</v>
      </c>
      <c r="S87" s="213">
        <f t="shared" si="18"/>
        <v>-25</v>
      </c>
      <c r="T87" s="200">
        <v>1</v>
      </c>
      <c r="U87" s="200"/>
      <c r="V87" s="200"/>
      <c r="W87" s="245">
        <f t="shared" si="19"/>
        <v>-1</v>
      </c>
      <c r="X87" s="214">
        <v>1</v>
      </c>
      <c r="Y87" s="214"/>
      <c r="Z87" s="214"/>
      <c r="AA87" s="216"/>
    </row>
    <row r="88" spans="1:27" s="192" customFormat="1" x14ac:dyDescent="0.35">
      <c r="A88" s="195">
        <v>84</v>
      </c>
      <c r="B88" s="220" t="s">
        <v>311</v>
      </c>
      <c r="C88" s="221" t="s">
        <v>40</v>
      </c>
      <c r="D88" s="273" t="s">
        <v>52</v>
      </c>
      <c r="E88" s="241">
        <v>137</v>
      </c>
      <c r="F88" s="279">
        <v>11</v>
      </c>
      <c r="G88" s="208">
        <v>1</v>
      </c>
      <c r="H88" s="208">
        <v>0</v>
      </c>
      <c r="I88" s="208">
        <v>14</v>
      </c>
      <c r="J88" s="160">
        <f t="shared" si="15"/>
        <v>15</v>
      </c>
      <c r="K88" s="196">
        <f t="shared" si="14"/>
        <v>1</v>
      </c>
      <c r="L88" s="196">
        <f t="shared" si="20"/>
        <v>1</v>
      </c>
      <c r="M88" s="197">
        <v>14</v>
      </c>
      <c r="N88" s="160">
        <f t="shared" si="16"/>
        <v>16</v>
      </c>
      <c r="O88" s="198">
        <f t="shared" si="17"/>
        <v>0</v>
      </c>
      <c r="P88" s="198">
        <f t="shared" si="17"/>
        <v>-1</v>
      </c>
      <c r="Q88" s="198">
        <f t="shared" si="17"/>
        <v>0</v>
      </c>
      <c r="R88" s="160">
        <f t="shared" si="17"/>
        <v>-1</v>
      </c>
      <c r="S88" s="199">
        <f t="shared" si="18"/>
        <v>-6.25</v>
      </c>
      <c r="T88" s="200"/>
      <c r="U88" s="201"/>
      <c r="V88" s="201"/>
      <c r="W88" s="245">
        <f t="shared" si="19"/>
        <v>0</v>
      </c>
      <c r="X88" s="202">
        <v>1</v>
      </c>
      <c r="Y88" s="202"/>
      <c r="Z88" s="202"/>
      <c r="AA88" s="204"/>
    </row>
    <row r="89" spans="1:27" s="192" customFormat="1" x14ac:dyDescent="0.35">
      <c r="A89" s="203">
        <v>85</v>
      </c>
      <c r="B89" s="220" t="s">
        <v>312</v>
      </c>
      <c r="C89" s="221" t="s">
        <v>38</v>
      </c>
      <c r="D89" s="273" t="s">
        <v>44</v>
      </c>
      <c r="E89" s="241">
        <v>52</v>
      </c>
      <c r="F89" s="279">
        <v>8</v>
      </c>
      <c r="G89" s="208">
        <v>1</v>
      </c>
      <c r="H89" s="208">
        <v>0</v>
      </c>
      <c r="I89" s="208">
        <v>3</v>
      </c>
      <c r="J89" s="160">
        <f t="shared" si="15"/>
        <v>4</v>
      </c>
      <c r="K89" s="196">
        <f t="shared" si="14"/>
        <v>1</v>
      </c>
      <c r="L89" s="196">
        <f t="shared" si="20"/>
        <v>0</v>
      </c>
      <c r="M89" s="197">
        <v>6</v>
      </c>
      <c r="N89" s="160">
        <f t="shared" si="16"/>
        <v>7</v>
      </c>
      <c r="O89" s="198">
        <f t="shared" si="17"/>
        <v>0</v>
      </c>
      <c r="P89" s="198">
        <f t="shared" si="17"/>
        <v>0</v>
      </c>
      <c r="Q89" s="198">
        <f t="shared" si="17"/>
        <v>-3</v>
      </c>
      <c r="R89" s="160">
        <f t="shared" si="17"/>
        <v>-3</v>
      </c>
      <c r="S89" s="199">
        <f t="shared" si="18"/>
        <v>-42.857142857142854</v>
      </c>
      <c r="T89" s="200">
        <v>1</v>
      </c>
      <c r="U89" s="201"/>
      <c r="V89" s="201"/>
      <c r="W89" s="245">
        <f t="shared" si="19"/>
        <v>-2</v>
      </c>
      <c r="X89" s="202"/>
      <c r="Y89" s="202"/>
      <c r="Z89" s="202"/>
      <c r="AA89" s="204"/>
    </row>
    <row r="90" spans="1:27" s="193" customFormat="1" x14ac:dyDescent="0.35">
      <c r="A90" s="215">
        <v>86</v>
      </c>
      <c r="B90" s="223" t="s">
        <v>313</v>
      </c>
      <c r="C90" s="226" t="s">
        <v>38</v>
      </c>
      <c r="D90" s="275" t="s">
        <v>44</v>
      </c>
      <c r="E90" s="242">
        <v>17</v>
      </c>
      <c r="F90" s="281">
        <v>8</v>
      </c>
      <c r="G90" s="231">
        <v>1</v>
      </c>
      <c r="H90" s="231">
        <v>0</v>
      </c>
      <c r="I90" s="231">
        <v>1</v>
      </c>
      <c r="J90" s="159">
        <f t="shared" si="15"/>
        <v>2</v>
      </c>
      <c r="K90" s="196">
        <f t="shared" si="14"/>
        <v>0</v>
      </c>
      <c r="L90" s="210">
        <f t="shared" si="20"/>
        <v>0</v>
      </c>
      <c r="M90" s="211">
        <v>4</v>
      </c>
      <c r="N90" s="159">
        <f t="shared" si="16"/>
        <v>4</v>
      </c>
      <c r="O90" s="212">
        <f t="shared" si="17"/>
        <v>1</v>
      </c>
      <c r="P90" s="212">
        <f t="shared" si="17"/>
        <v>0</v>
      </c>
      <c r="Q90" s="212">
        <f t="shared" si="17"/>
        <v>-3</v>
      </c>
      <c r="R90" s="159">
        <f t="shared" si="17"/>
        <v>-2</v>
      </c>
      <c r="S90" s="213">
        <f t="shared" si="18"/>
        <v>-50</v>
      </c>
      <c r="T90" s="200">
        <v>1</v>
      </c>
      <c r="U90" s="200"/>
      <c r="V90" s="200"/>
      <c r="W90" s="245">
        <f t="shared" si="19"/>
        <v>-2</v>
      </c>
      <c r="X90" s="214">
        <v>1</v>
      </c>
      <c r="Y90" s="214"/>
      <c r="Z90" s="214"/>
      <c r="AA90" s="216"/>
    </row>
    <row r="91" spans="1:27" s="192" customFormat="1" x14ac:dyDescent="0.35">
      <c r="A91" s="203">
        <v>87</v>
      </c>
      <c r="B91" s="220" t="s">
        <v>314</v>
      </c>
      <c r="C91" s="221" t="s">
        <v>38</v>
      </c>
      <c r="D91" s="273" t="s">
        <v>44</v>
      </c>
      <c r="E91" s="241">
        <v>84</v>
      </c>
      <c r="F91" s="279">
        <v>8</v>
      </c>
      <c r="G91" s="208">
        <v>1</v>
      </c>
      <c r="H91" s="208">
        <v>0</v>
      </c>
      <c r="I91" s="208">
        <v>5</v>
      </c>
      <c r="J91" s="160">
        <f t="shared" si="15"/>
        <v>6</v>
      </c>
      <c r="K91" s="196">
        <f t="shared" si="14"/>
        <v>1</v>
      </c>
      <c r="L91" s="196">
        <f t="shared" si="20"/>
        <v>0</v>
      </c>
      <c r="M91" s="197">
        <v>8</v>
      </c>
      <c r="N91" s="160">
        <f t="shared" si="16"/>
        <v>9</v>
      </c>
      <c r="O91" s="198">
        <f t="shared" si="17"/>
        <v>0</v>
      </c>
      <c r="P91" s="198">
        <f t="shared" si="17"/>
        <v>0</v>
      </c>
      <c r="Q91" s="198">
        <f t="shared" si="17"/>
        <v>-3</v>
      </c>
      <c r="R91" s="160">
        <f t="shared" si="17"/>
        <v>-3</v>
      </c>
      <c r="S91" s="199">
        <f t="shared" si="18"/>
        <v>-33.333333333333329</v>
      </c>
      <c r="T91" s="200"/>
      <c r="U91" s="201">
        <v>1</v>
      </c>
      <c r="V91" s="201"/>
      <c r="W91" s="245">
        <f t="shared" si="19"/>
        <v>-2</v>
      </c>
      <c r="X91" s="202"/>
      <c r="Y91" s="202"/>
      <c r="Z91" s="202"/>
      <c r="AA91" s="204"/>
    </row>
    <row r="92" spans="1:27" s="192" customFormat="1" x14ac:dyDescent="0.35">
      <c r="A92" s="195">
        <v>88</v>
      </c>
      <c r="B92" s="220" t="s">
        <v>315</v>
      </c>
      <c r="C92" s="221" t="s">
        <v>38</v>
      </c>
      <c r="D92" s="273" t="s">
        <v>44</v>
      </c>
      <c r="E92" s="241">
        <v>131</v>
      </c>
      <c r="F92" s="279">
        <v>8</v>
      </c>
      <c r="G92" s="208">
        <v>1</v>
      </c>
      <c r="H92" s="208">
        <v>0</v>
      </c>
      <c r="I92" s="208">
        <v>8</v>
      </c>
      <c r="J92" s="160">
        <f t="shared" si="15"/>
        <v>9</v>
      </c>
      <c r="K92" s="196">
        <f t="shared" si="14"/>
        <v>1</v>
      </c>
      <c r="L92" s="196">
        <f t="shared" si="20"/>
        <v>1</v>
      </c>
      <c r="M92" s="197">
        <v>10</v>
      </c>
      <c r="N92" s="160">
        <f t="shared" si="16"/>
        <v>12</v>
      </c>
      <c r="O92" s="198">
        <f t="shared" si="17"/>
        <v>0</v>
      </c>
      <c r="P92" s="198">
        <f t="shared" si="17"/>
        <v>-1</v>
      </c>
      <c r="Q92" s="198">
        <f t="shared" si="17"/>
        <v>-2</v>
      </c>
      <c r="R92" s="160">
        <f t="shared" si="17"/>
        <v>-3</v>
      </c>
      <c r="S92" s="199">
        <f t="shared" si="18"/>
        <v>-25</v>
      </c>
      <c r="T92" s="200"/>
      <c r="U92" s="201"/>
      <c r="V92" s="201"/>
      <c r="W92" s="245">
        <f t="shared" si="19"/>
        <v>-2</v>
      </c>
      <c r="X92" s="202"/>
      <c r="Y92" s="202"/>
      <c r="Z92" s="202"/>
      <c r="AA92" s="204"/>
    </row>
    <row r="93" spans="1:27" s="193" customFormat="1" x14ac:dyDescent="0.35">
      <c r="A93" s="215">
        <v>89</v>
      </c>
      <c r="B93" s="223" t="s">
        <v>316</v>
      </c>
      <c r="C93" s="226" t="s">
        <v>38</v>
      </c>
      <c r="D93" s="275" t="s">
        <v>44</v>
      </c>
      <c r="E93" s="242">
        <v>14</v>
      </c>
      <c r="F93" s="281">
        <v>6</v>
      </c>
      <c r="G93" s="231">
        <v>1</v>
      </c>
      <c r="H93" s="231">
        <v>0</v>
      </c>
      <c r="I93" s="231">
        <v>1</v>
      </c>
      <c r="J93" s="159">
        <f t="shared" si="15"/>
        <v>2</v>
      </c>
      <c r="K93" s="196">
        <f t="shared" si="14"/>
        <v>0</v>
      </c>
      <c r="L93" s="210">
        <f t="shared" si="20"/>
        <v>0</v>
      </c>
      <c r="M93" s="211">
        <v>4</v>
      </c>
      <c r="N93" s="159">
        <f t="shared" si="16"/>
        <v>4</v>
      </c>
      <c r="O93" s="212">
        <f t="shared" si="17"/>
        <v>1</v>
      </c>
      <c r="P93" s="212">
        <f t="shared" si="17"/>
        <v>0</v>
      </c>
      <c r="Q93" s="212">
        <f t="shared" si="17"/>
        <v>-3</v>
      </c>
      <c r="R93" s="159">
        <f t="shared" si="17"/>
        <v>-2</v>
      </c>
      <c r="S93" s="213">
        <f t="shared" si="18"/>
        <v>-50</v>
      </c>
      <c r="T93" s="200"/>
      <c r="U93" s="200"/>
      <c r="V93" s="200"/>
      <c r="W93" s="245">
        <f t="shared" si="19"/>
        <v>-3</v>
      </c>
      <c r="X93" s="214">
        <v>1</v>
      </c>
      <c r="Y93" s="214"/>
      <c r="Z93" s="214"/>
      <c r="AA93" s="216"/>
    </row>
    <row r="94" spans="1:27" s="192" customFormat="1" x14ac:dyDescent="0.35">
      <c r="A94" s="203">
        <v>90</v>
      </c>
      <c r="B94" s="220" t="s">
        <v>317</v>
      </c>
      <c r="C94" s="221" t="s">
        <v>40</v>
      </c>
      <c r="D94" s="275" t="s">
        <v>44</v>
      </c>
      <c r="E94" s="241">
        <v>58</v>
      </c>
      <c r="F94" s="279">
        <v>8</v>
      </c>
      <c r="G94" s="231">
        <v>1</v>
      </c>
      <c r="H94" s="231">
        <v>0</v>
      </c>
      <c r="I94" s="231">
        <v>5</v>
      </c>
      <c r="J94" s="160">
        <f t="shared" si="15"/>
        <v>6</v>
      </c>
      <c r="K94" s="196">
        <f t="shared" si="14"/>
        <v>1</v>
      </c>
      <c r="L94" s="196">
        <f t="shared" si="20"/>
        <v>0</v>
      </c>
      <c r="M94" s="197">
        <v>6</v>
      </c>
      <c r="N94" s="160">
        <f t="shared" si="16"/>
        <v>7</v>
      </c>
      <c r="O94" s="198">
        <f t="shared" si="17"/>
        <v>0</v>
      </c>
      <c r="P94" s="198">
        <f t="shared" si="17"/>
        <v>0</v>
      </c>
      <c r="Q94" s="198">
        <f t="shared" si="17"/>
        <v>-1</v>
      </c>
      <c r="R94" s="160">
        <f t="shared" si="17"/>
        <v>-1</v>
      </c>
      <c r="S94" s="199">
        <f t="shared" si="18"/>
        <v>-14.285714285714285</v>
      </c>
      <c r="T94" s="200"/>
      <c r="U94" s="200"/>
      <c r="V94" s="200"/>
      <c r="W94" s="245">
        <f t="shared" si="19"/>
        <v>-1</v>
      </c>
      <c r="X94" s="202"/>
      <c r="Y94" s="202"/>
      <c r="Z94" s="202">
        <v>1</v>
      </c>
      <c r="AA94" s="204"/>
    </row>
    <row r="95" spans="1:27" s="192" customFormat="1" x14ac:dyDescent="0.35">
      <c r="A95" s="203">
        <v>91</v>
      </c>
      <c r="B95" s="220" t="s">
        <v>318</v>
      </c>
      <c r="C95" s="221" t="s">
        <v>40</v>
      </c>
      <c r="D95" s="275" t="s">
        <v>44</v>
      </c>
      <c r="E95" s="241">
        <v>51</v>
      </c>
      <c r="F95" s="279">
        <v>8</v>
      </c>
      <c r="G95" s="231">
        <v>1</v>
      </c>
      <c r="H95" s="231">
        <v>0</v>
      </c>
      <c r="I95" s="231">
        <v>5</v>
      </c>
      <c r="J95" s="160">
        <f t="shared" si="15"/>
        <v>6</v>
      </c>
      <c r="K95" s="196">
        <f t="shared" si="14"/>
        <v>1</v>
      </c>
      <c r="L95" s="196">
        <f t="shared" si="20"/>
        <v>0</v>
      </c>
      <c r="M95" s="197">
        <v>6</v>
      </c>
      <c r="N95" s="160">
        <f t="shared" si="16"/>
        <v>7</v>
      </c>
      <c r="O95" s="198">
        <f t="shared" si="17"/>
        <v>0</v>
      </c>
      <c r="P95" s="198">
        <f t="shared" si="17"/>
        <v>0</v>
      </c>
      <c r="Q95" s="198">
        <f t="shared" si="17"/>
        <v>-1</v>
      </c>
      <c r="R95" s="160">
        <f t="shared" si="17"/>
        <v>-1</v>
      </c>
      <c r="S95" s="199">
        <f t="shared" si="18"/>
        <v>-14.285714285714285</v>
      </c>
      <c r="T95" s="200">
        <v>1</v>
      </c>
      <c r="U95" s="200"/>
      <c r="V95" s="200"/>
      <c r="W95" s="245">
        <f t="shared" si="19"/>
        <v>0</v>
      </c>
      <c r="X95" s="202"/>
      <c r="Y95" s="202"/>
      <c r="Z95" s="202">
        <v>1</v>
      </c>
      <c r="AA95" s="204"/>
    </row>
    <row r="96" spans="1:27" s="193" customFormat="1" x14ac:dyDescent="0.35">
      <c r="A96" s="215">
        <v>92</v>
      </c>
      <c r="B96" s="223" t="s">
        <v>319</v>
      </c>
      <c r="C96" s="226" t="s">
        <v>38</v>
      </c>
      <c r="D96" s="275" t="s">
        <v>44</v>
      </c>
      <c r="E96" s="242">
        <v>31</v>
      </c>
      <c r="F96" s="281">
        <v>9</v>
      </c>
      <c r="G96" s="231">
        <v>1</v>
      </c>
      <c r="H96" s="231">
        <v>0</v>
      </c>
      <c r="I96" s="231">
        <v>3</v>
      </c>
      <c r="J96" s="159">
        <f t="shared" si="15"/>
        <v>4</v>
      </c>
      <c r="K96" s="196">
        <f t="shared" si="14"/>
        <v>0</v>
      </c>
      <c r="L96" s="210">
        <f t="shared" si="20"/>
        <v>0</v>
      </c>
      <c r="M96" s="211">
        <v>4</v>
      </c>
      <c r="N96" s="159">
        <f t="shared" si="16"/>
        <v>4</v>
      </c>
      <c r="O96" s="212">
        <f t="shared" si="17"/>
        <v>1</v>
      </c>
      <c r="P96" s="212">
        <f t="shared" si="17"/>
        <v>0</v>
      </c>
      <c r="Q96" s="212">
        <f t="shared" si="17"/>
        <v>-1</v>
      </c>
      <c r="R96" s="159">
        <f t="shared" ref="R96:R126" si="21">SUM(J96)-N96</f>
        <v>0</v>
      </c>
      <c r="S96" s="213">
        <f t="shared" si="18"/>
        <v>0</v>
      </c>
      <c r="T96" s="200"/>
      <c r="U96" s="200"/>
      <c r="V96" s="200"/>
      <c r="W96" s="245">
        <f t="shared" si="19"/>
        <v>-1</v>
      </c>
      <c r="X96" s="214"/>
      <c r="Y96" s="214"/>
      <c r="Z96" s="214"/>
      <c r="AA96" s="216"/>
    </row>
    <row r="97" spans="1:27" s="192" customFormat="1" x14ac:dyDescent="0.35">
      <c r="A97" s="203">
        <v>93</v>
      </c>
      <c r="B97" s="220" t="s">
        <v>320</v>
      </c>
      <c r="C97" s="221" t="s">
        <v>40</v>
      </c>
      <c r="D97" s="273" t="s">
        <v>52</v>
      </c>
      <c r="E97" s="241">
        <v>179</v>
      </c>
      <c r="F97" s="279">
        <v>11</v>
      </c>
      <c r="G97" s="208">
        <v>1</v>
      </c>
      <c r="H97" s="208">
        <v>0</v>
      </c>
      <c r="I97" s="208">
        <v>14</v>
      </c>
      <c r="J97" s="160">
        <f t="shared" si="15"/>
        <v>15</v>
      </c>
      <c r="K97" s="196">
        <f t="shared" si="14"/>
        <v>1</v>
      </c>
      <c r="L97" s="196">
        <f t="shared" si="20"/>
        <v>1</v>
      </c>
      <c r="M97" s="197">
        <v>14</v>
      </c>
      <c r="N97" s="160">
        <f t="shared" si="16"/>
        <v>16</v>
      </c>
      <c r="O97" s="198">
        <f t="shared" si="17"/>
        <v>0</v>
      </c>
      <c r="P97" s="198">
        <f t="shared" si="17"/>
        <v>-1</v>
      </c>
      <c r="Q97" s="198">
        <f t="shared" si="17"/>
        <v>0</v>
      </c>
      <c r="R97" s="160">
        <f t="shared" si="21"/>
        <v>-1</v>
      </c>
      <c r="S97" s="199">
        <f t="shared" si="18"/>
        <v>-6.25</v>
      </c>
      <c r="T97" s="200"/>
      <c r="U97" s="201"/>
      <c r="V97" s="201"/>
      <c r="W97" s="245">
        <f t="shared" si="19"/>
        <v>0</v>
      </c>
      <c r="X97" s="202"/>
      <c r="Y97" s="202"/>
      <c r="Z97" s="202">
        <v>1</v>
      </c>
      <c r="AA97" s="204" t="s">
        <v>369</v>
      </c>
    </row>
    <row r="98" spans="1:27" s="192" customFormat="1" x14ac:dyDescent="0.35">
      <c r="A98" s="203">
        <v>94</v>
      </c>
      <c r="B98" s="220" t="s">
        <v>321</v>
      </c>
      <c r="C98" s="221" t="s">
        <v>38</v>
      </c>
      <c r="D98" s="273" t="s">
        <v>44</v>
      </c>
      <c r="E98" s="241">
        <v>63</v>
      </c>
      <c r="F98" s="279">
        <v>8</v>
      </c>
      <c r="G98" s="208">
        <v>1</v>
      </c>
      <c r="H98" s="208">
        <v>0</v>
      </c>
      <c r="I98" s="208">
        <v>4</v>
      </c>
      <c r="J98" s="160">
        <f t="shared" si="15"/>
        <v>5</v>
      </c>
      <c r="K98" s="196">
        <f t="shared" si="14"/>
        <v>1</v>
      </c>
      <c r="L98" s="196">
        <f t="shared" si="20"/>
        <v>0</v>
      </c>
      <c r="M98" s="197">
        <v>6</v>
      </c>
      <c r="N98" s="160">
        <f t="shared" si="16"/>
        <v>7</v>
      </c>
      <c r="O98" s="198">
        <f t="shared" si="17"/>
        <v>0</v>
      </c>
      <c r="P98" s="198">
        <f t="shared" si="17"/>
        <v>0</v>
      </c>
      <c r="Q98" s="198">
        <f t="shared" si="17"/>
        <v>-2</v>
      </c>
      <c r="R98" s="160">
        <f t="shared" si="21"/>
        <v>-2</v>
      </c>
      <c r="S98" s="199">
        <f t="shared" si="18"/>
        <v>-28.571428571428569</v>
      </c>
      <c r="T98" s="200">
        <v>1</v>
      </c>
      <c r="U98" s="201"/>
      <c r="V98" s="201"/>
      <c r="W98" s="245">
        <f t="shared" si="19"/>
        <v>-1</v>
      </c>
      <c r="X98" s="202"/>
      <c r="Y98" s="202"/>
      <c r="Z98" s="202"/>
      <c r="AA98" s="204"/>
    </row>
    <row r="99" spans="1:27" s="270" customFormat="1" x14ac:dyDescent="0.35">
      <c r="A99" s="160">
        <v>95</v>
      </c>
      <c r="B99" s="264" t="s">
        <v>322</v>
      </c>
      <c r="C99" s="265" t="s">
        <v>40</v>
      </c>
      <c r="D99" s="274" t="s">
        <v>52</v>
      </c>
      <c r="E99" s="267">
        <v>138</v>
      </c>
      <c r="F99" s="280">
        <v>10</v>
      </c>
      <c r="G99" s="160">
        <v>1</v>
      </c>
      <c r="H99" s="160">
        <v>0</v>
      </c>
      <c r="I99" s="160">
        <v>14</v>
      </c>
      <c r="J99" s="160">
        <f t="shared" si="15"/>
        <v>15</v>
      </c>
      <c r="K99" s="268">
        <f t="shared" si="14"/>
        <v>1</v>
      </c>
      <c r="L99" s="268">
        <f t="shared" si="20"/>
        <v>1</v>
      </c>
      <c r="M99" s="269">
        <v>13</v>
      </c>
      <c r="N99" s="160">
        <f t="shared" si="16"/>
        <v>15</v>
      </c>
      <c r="O99" s="160">
        <f t="shared" si="17"/>
        <v>0</v>
      </c>
      <c r="P99" s="160">
        <f t="shared" si="17"/>
        <v>-1</v>
      </c>
      <c r="Q99" s="160">
        <f t="shared" si="17"/>
        <v>1</v>
      </c>
      <c r="R99" s="160">
        <f t="shared" si="21"/>
        <v>0</v>
      </c>
      <c r="S99" s="228">
        <f t="shared" si="18"/>
        <v>0</v>
      </c>
      <c r="T99" s="159"/>
      <c r="U99" s="160"/>
      <c r="V99" s="160"/>
      <c r="W99" s="245">
        <f t="shared" si="19"/>
        <v>1</v>
      </c>
      <c r="X99" s="160"/>
      <c r="Y99" s="160"/>
      <c r="Z99" s="160"/>
      <c r="AA99" s="266" t="s">
        <v>374</v>
      </c>
    </row>
    <row r="100" spans="1:27" s="193" customFormat="1" x14ac:dyDescent="0.35">
      <c r="A100" s="215">
        <v>96</v>
      </c>
      <c r="B100" s="223" t="s">
        <v>323</v>
      </c>
      <c r="C100" s="226" t="s">
        <v>38</v>
      </c>
      <c r="D100" s="275" t="s">
        <v>44</v>
      </c>
      <c r="E100" s="242">
        <v>26</v>
      </c>
      <c r="F100" s="281">
        <v>7</v>
      </c>
      <c r="G100" s="231">
        <v>0</v>
      </c>
      <c r="H100" s="231">
        <v>0</v>
      </c>
      <c r="I100" s="231">
        <v>2</v>
      </c>
      <c r="J100" s="159">
        <f t="shared" si="15"/>
        <v>2</v>
      </c>
      <c r="K100" s="196">
        <f t="shared" si="14"/>
        <v>0</v>
      </c>
      <c r="L100" s="210">
        <f t="shared" si="20"/>
        <v>0</v>
      </c>
      <c r="M100" s="211">
        <v>4</v>
      </c>
      <c r="N100" s="159">
        <f t="shared" si="16"/>
        <v>4</v>
      </c>
      <c r="O100" s="212">
        <f t="shared" si="17"/>
        <v>0</v>
      </c>
      <c r="P100" s="212">
        <f t="shared" si="17"/>
        <v>0</v>
      </c>
      <c r="Q100" s="212">
        <f t="shared" si="17"/>
        <v>-2</v>
      </c>
      <c r="R100" s="159">
        <f t="shared" si="21"/>
        <v>-2</v>
      </c>
      <c r="S100" s="213">
        <f t="shared" si="18"/>
        <v>-50</v>
      </c>
      <c r="T100" s="200"/>
      <c r="U100" s="200"/>
      <c r="V100" s="200"/>
      <c r="W100" s="245">
        <f t="shared" si="19"/>
        <v>-2</v>
      </c>
      <c r="X100" s="214" t="s">
        <v>366</v>
      </c>
      <c r="Y100" s="214"/>
      <c r="Z100" s="214"/>
      <c r="AA100" s="216"/>
    </row>
    <row r="101" spans="1:27" s="192" customFormat="1" x14ac:dyDescent="0.35">
      <c r="A101" s="203">
        <v>97</v>
      </c>
      <c r="B101" s="220" t="s">
        <v>324</v>
      </c>
      <c r="C101" s="221" t="s">
        <v>38</v>
      </c>
      <c r="D101" s="273" t="s">
        <v>44</v>
      </c>
      <c r="E101" s="241">
        <v>45</v>
      </c>
      <c r="F101" s="279">
        <v>8</v>
      </c>
      <c r="G101" s="208">
        <v>1</v>
      </c>
      <c r="H101" s="208">
        <v>0</v>
      </c>
      <c r="I101" s="208">
        <v>3</v>
      </c>
      <c r="J101" s="160">
        <f t="shared" ref="J101:J127" si="22">SUM(G101:I101)</f>
        <v>4</v>
      </c>
      <c r="K101" s="196">
        <f t="shared" si="14"/>
        <v>1</v>
      </c>
      <c r="L101" s="196">
        <f t="shared" si="20"/>
        <v>0</v>
      </c>
      <c r="M101" s="197">
        <v>6</v>
      </c>
      <c r="N101" s="160">
        <f t="shared" si="16"/>
        <v>7</v>
      </c>
      <c r="O101" s="198">
        <f t="shared" ref="O101:Q127" si="23">SUM(G101)-K101</f>
        <v>0</v>
      </c>
      <c r="P101" s="198">
        <f t="shared" si="23"/>
        <v>0</v>
      </c>
      <c r="Q101" s="198">
        <f t="shared" si="23"/>
        <v>-3</v>
      </c>
      <c r="R101" s="160">
        <f t="shared" si="21"/>
        <v>-3</v>
      </c>
      <c r="S101" s="199">
        <f t="shared" si="18"/>
        <v>-42.857142857142854</v>
      </c>
      <c r="T101" s="200"/>
      <c r="U101" s="201"/>
      <c r="V101" s="201"/>
      <c r="W101" s="245">
        <f t="shared" si="19"/>
        <v>-3</v>
      </c>
      <c r="X101" s="202">
        <v>1</v>
      </c>
      <c r="Y101" s="202"/>
      <c r="Z101" s="202"/>
      <c r="AA101" s="204"/>
    </row>
    <row r="102" spans="1:27" s="192" customFormat="1" x14ac:dyDescent="0.35">
      <c r="A102" s="203">
        <v>98</v>
      </c>
      <c r="B102" s="225" t="s">
        <v>325</v>
      </c>
      <c r="C102" s="221" t="s">
        <v>40</v>
      </c>
      <c r="D102" s="273" t="s">
        <v>44</v>
      </c>
      <c r="E102" s="243">
        <v>122</v>
      </c>
      <c r="F102" s="282">
        <v>8</v>
      </c>
      <c r="G102" s="208">
        <v>1</v>
      </c>
      <c r="H102" s="208">
        <v>0</v>
      </c>
      <c r="I102" s="208">
        <v>9</v>
      </c>
      <c r="J102" s="160">
        <f t="shared" si="22"/>
        <v>10</v>
      </c>
      <c r="K102" s="196">
        <f t="shared" si="14"/>
        <v>1</v>
      </c>
      <c r="L102" s="196">
        <f t="shared" si="20"/>
        <v>1</v>
      </c>
      <c r="M102" s="217">
        <v>10</v>
      </c>
      <c r="N102" s="160">
        <f t="shared" si="16"/>
        <v>12</v>
      </c>
      <c r="O102" s="198">
        <f t="shared" si="23"/>
        <v>0</v>
      </c>
      <c r="P102" s="198">
        <f t="shared" si="23"/>
        <v>-1</v>
      </c>
      <c r="Q102" s="198">
        <f t="shared" si="23"/>
        <v>-1</v>
      </c>
      <c r="R102" s="160">
        <f t="shared" si="21"/>
        <v>-2</v>
      </c>
      <c r="S102" s="199">
        <f t="shared" si="18"/>
        <v>-16.666666666666664</v>
      </c>
      <c r="T102" s="201"/>
      <c r="U102" s="201"/>
      <c r="V102" s="201"/>
      <c r="W102" s="245">
        <f t="shared" si="19"/>
        <v>-1</v>
      </c>
      <c r="X102" s="202"/>
      <c r="Y102" s="202"/>
      <c r="Z102" s="202">
        <v>1</v>
      </c>
      <c r="AA102" s="204" t="s">
        <v>368</v>
      </c>
    </row>
    <row r="103" spans="1:27" s="192" customFormat="1" x14ac:dyDescent="0.35">
      <c r="A103" s="203">
        <v>99</v>
      </c>
      <c r="B103" s="220" t="s">
        <v>326</v>
      </c>
      <c r="C103" s="221" t="s">
        <v>40</v>
      </c>
      <c r="D103" s="273" t="s">
        <v>52</v>
      </c>
      <c r="E103" s="241">
        <v>244</v>
      </c>
      <c r="F103" s="279">
        <v>12</v>
      </c>
      <c r="G103" s="208">
        <v>1</v>
      </c>
      <c r="H103" s="208">
        <v>0</v>
      </c>
      <c r="I103" s="208">
        <v>14</v>
      </c>
      <c r="J103" s="160">
        <f t="shared" si="22"/>
        <v>15</v>
      </c>
      <c r="K103" s="196">
        <f t="shared" si="14"/>
        <v>1</v>
      </c>
      <c r="L103" s="196">
        <f t="shared" si="20"/>
        <v>1</v>
      </c>
      <c r="M103" s="197">
        <v>15</v>
      </c>
      <c r="N103" s="160">
        <f t="shared" si="16"/>
        <v>17</v>
      </c>
      <c r="O103" s="198">
        <f t="shared" si="23"/>
        <v>0</v>
      </c>
      <c r="P103" s="198">
        <f t="shared" si="23"/>
        <v>-1</v>
      </c>
      <c r="Q103" s="198">
        <f t="shared" si="23"/>
        <v>-1</v>
      </c>
      <c r="R103" s="160">
        <f t="shared" si="21"/>
        <v>-2</v>
      </c>
      <c r="S103" s="199">
        <f t="shared" si="18"/>
        <v>-11.76470588235294</v>
      </c>
      <c r="T103" s="200"/>
      <c r="U103" s="201"/>
      <c r="V103" s="201"/>
      <c r="W103" s="245">
        <f t="shared" si="19"/>
        <v>-1</v>
      </c>
      <c r="X103" s="202"/>
      <c r="Y103" s="202"/>
      <c r="Z103" s="202"/>
      <c r="AA103" s="204"/>
    </row>
    <row r="104" spans="1:27" s="192" customFormat="1" x14ac:dyDescent="0.35">
      <c r="A104" s="203">
        <v>100</v>
      </c>
      <c r="B104" s="220" t="s">
        <v>327</v>
      </c>
      <c r="C104" s="221" t="s">
        <v>40</v>
      </c>
      <c r="D104" s="273" t="s">
        <v>44</v>
      </c>
      <c r="E104" s="241">
        <v>141</v>
      </c>
      <c r="F104" s="279">
        <v>8</v>
      </c>
      <c r="G104" s="208">
        <v>1</v>
      </c>
      <c r="H104" s="208">
        <v>0</v>
      </c>
      <c r="I104" s="208">
        <v>10</v>
      </c>
      <c r="J104" s="160">
        <f t="shared" si="22"/>
        <v>11</v>
      </c>
      <c r="K104" s="196">
        <f t="shared" ref="K104:K127" si="24">IF(E104&lt;1,0,IF(OR(AND(C104="ป.ปกติ",E104&lt;=40),C104=""),0,1))</f>
        <v>1</v>
      </c>
      <c r="L104" s="196">
        <f t="shared" si="20"/>
        <v>1</v>
      </c>
      <c r="M104" s="197">
        <v>10</v>
      </c>
      <c r="N104" s="160">
        <f t="shared" si="16"/>
        <v>12</v>
      </c>
      <c r="O104" s="198">
        <f t="shared" si="23"/>
        <v>0</v>
      </c>
      <c r="P104" s="198">
        <f t="shared" si="23"/>
        <v>-1</v>
      </c>
      <c r="Q104" s="198">
        <f t="shared" si="23"/>
        <v>0</v>
      </c>
      <c r="R104" s="160">
        <f t="shared" si="21"/>
        <v>-1</v>
      </c>
      <c r="S104" s="199">
        <f t="shared" si="18"/>
        <v>-8.3333333333333321</v>
      </c>
      <c r="T104" s="200"/>
      <c r="U104" s="201"/>
      <c r="V104" s="201"/>
      <c r="W104" s="245">
        <f t="shared" si="19"/>
        <v>0</v>
      </c>
      <c r="X104" s="202">
        <v>1</v>
      </c>
      <c r="Y104" s="202"/>
      <c r="Z104" s="202"/>
      <c r="AA104" s="204"/>
    </row>
    <row r="105" spans="1:27" s="192" customFormat="1" x14ac:dyDescent="0.35">
      <c r="A105" s="203">
        <v>101</v>
      </c>
      <c r="B105" s="220" t="s">
        <v>328</v>
      </c>
      <c r="C105" s="221" t="s">
        <v>38</v>
      </c>
      <c r="D105" s="273" t="s">
        <v>44</v>
      </c>
      <c r="E105" s="241">
        <v>40</v>
      </c>
      <c r="F105" s="279">
        <v>9</v>
      </c>
      <c r="G105" s="208">
        <v>1</v>
      </c>
      <c r="H105" s="208">
        <v>0</v>
      </c>
      <c r="I105" s="208">
        <v>3</v>
      </c>
      <c r="J105" s="160">
        <f t="shared" si="22"/>
        <v>4</v>
      </c>
      <c r="K105" s="196">
        <f t="shared" si="24"/>
        <v>0</v>
      </c>
      <c r="L105" s="196">
        <f t="shared" si="20"/>
        <v>0</v>
      </c>
      <c r="M105" s="197">
        <v>4</v>
      </c>
      <c r="N105" s="160">
        <f t="shared" si="16"/>
        <v>4</v>
      </c>
      <c r="O105" s="198">
        <f t="shared" si="23"/>
        <v>1</v>
      </c>
      <c r="P105" s="198">
        <f t="shared" si="23"/>
        <v>0</v>
      </c>
      <c r="Q105" s="198">
        <f t="shared" si="23"/>
        <v>-1</v>
      </c>
      <c r="R105" s="160">
        <f t="shared" si="21"/>
        <v>0</v>
      </c>
      <c r="S105" s="199">
        <f t="shared" si="18"/>
        <v>0</v>
      </c>
      <c r="T105" s="200">
        <v>1</v>
      </c>
      <c r="U105" s="201"/>
      <c r="V105" s="201"/>
      <c r="W105" s="245">
        <f t="shared" si="19"/>
        <v>0</v>
      </c>
      <c r="X105" s="202">
        <v>1</v>
      </c>
      <c r="Y105" s="202"/>
      <c r="Z105" s="202"/>
      <c r="AA105" s="204"/>
    </row>
    <row r="106" spans="1:27" s="193" customFormat="1" x14ac:dyDescent="0.35">
      <c r="A106" s="215">
        <v>102</v>
      </c>
      <c r="B106" s="223" t="s">
        <v>329</v>
      </c>
      <c r="C106" s="226" t="s">
        <v>38</v>
      </c>
      <c r="D106" s="275" t="s">
        <v>44</v>
      </c>
      <c r="E106" s="242">
        <v>31</v>
      </c>
      <c r="F106" s="281">
        <v>8</v>
      </c>
      <c r="G106" s="231">
        <v>1</v>
      </c>
      <c r="H106" s="231">
        <v>0</v>
      </c>
      <c r="I106" s="231">
        <v>3</v>
      </c>
      <c r="J106" s="159">
        <f t="shared" si="22"/>
        <v>4</v>
      </c>
      <c r="K106" s="196">
        <f t="shared" si="24"/>
        <v>0</v>
      </c>
      <c r="L106" s="210">
        <f t="shared" si="20"/>
        <v>0</v>
      </c>
      <c r="M106" s="211">
        <v>4</v>
      </c>
      <c r="N106" s="159">
        <f t="shared" si="16"/>
        <v>4</v>
      </c>
      <c r="O106" s="212">
        <f t="shared" si="23"/>
        <v>1</v>
      </c>
      <c r="P106" s="212">
        <f t="shared" si="23"/>
        <v>0</v>
      </c>
      <c r="Q106" s="212">
        <f t="shared" si="23"/>
        <v>-1</v>
      </c>
      <c r="R106" s="159">
        <f t="shared" si="21"/>
        <v>0</v>
      </c>
      <c r="S106" s="213">
        <f t="shared" si="18"/>
        <v>0</v>
      </c>
      <c r="T106" s="200"/>
      <c r="U106" s="200"/>
      <c r="V106" s="200"/>
      <c r="W106" s="245">
        <f t="shared" si="19"/>
        <v>-1</v>
      </c>
      <c r="X106" s="214">
        <v>1</v>
      </c>
      <c r="Y106" s="214"/>
      <c r="Z106" s="214"/>
      <c r="AA106" s="216"/>
    </row>
    <row r="107" spans="1:27" s="193" customFormat="1" x14ac:dyDescent="0.35">
      <c r="A107" s="215">
        <v>103</v>
      </c>
      <c r="B107" s="223" t="s">
        <v>330</v>
      </c>
      <c r="C107" s="226" t="s">
        <v>38</v>
      </c>
      <c r="D107" s="275" t="s">
        <v>44</v>
      </c>
      <c r="E107" s="242">
        <v>39</v>
      </c>
      <c r="F107" s="281">
        <v>8</v>
      </c>
      <c r="G107" s="231">
        <v>1</v>
      </c>
      <c r="H107" s="231">
        <v>0</v>
      </c>
      <c r="I107" s="231">
        <v>3</v>
      </c>
      <c r="J107" s="159">
        <f t="shared" si="22"/>
        <v>4</v>
      </c>
      <c r="K107" s="196">
        <f t="shared" si="24"/>
        <v>0</v>
      </c>
      <c r="L107" s="210">
        <f t="shared" si="20"/>
        <v>0</v>
      </c>
      <c r="M107" s="211">
        <v>4</v>
      </c>
      <c r="N107" s="159">
        <f t="shared" si="16"/>
        <v>4</v>
      </c>
      <c r="O107" s="212">
        <f t="shared" si="23"/>
        <v>1</v>
      </c>
      <c r="P107" s="212">
        <f t="shared" si="23"/>
        <v>0</v>
      </c>
      <c r="Q107" s="212">
        <f t="shared" si="23"/>
        <v>-1</v>
      </c>
      <c r="R107" s="159">
        <f t="shared" si="21"/>
        <v>0</v>
      </c>
      <c r="S107" s="213">
        <f t="shared" si="18"/>
        <v>0</v>
      </c>
      <c r="T107" s="200"/>
      <c r="U107" s="200"/>
      <c r="V107" s="200"/>
      <c r="W107" s="245">
        <f t="shared" si="19"/>
        <v>-1</v>
      </c>
      <c r="X107" s="214">
        <v>1</v>
      </c>
      <c r="Y107" s="214"/>
      <c r="Z107" s="214">
        <v>1</v>
      </c>
      <c r="AA107" s="216"/>
    </row>
    <row r="108" spans="1:27" s="192" customFormat="1" x14ac:dyDescent="0.35">
      <c r="A108" s="203">
        <v>104</v>
      </c>
      <c r="B108" s="220" t="s">
        <v>331</v>
      </c>
      <c r="C108" s="221" t="s">
        <v>38</v>
      </c>
      <c r="D108" s="273" t="s">
        <v>44</v>
      </c>
      <c r="E108" s="241">
        <v>51</v>
      </c>
      <c r="F108" s="279">
        <v>9</v>
      </c>
      <c r="G108" s="208">
        <v>0</v>
      </c>
      <c r="H108" s="208">
        <v>0</v>
      </c>
      <c r="I108" s="208">
        <v>3</v>
      </c>
      <c r="J108" s="160">
        <f t="shared" si="22"/>
        <v>3</v>
      </c>
      <c r="K108" s="196">
        <v>0</v>
      </c>
      <c r="L108" s="196">
        <f t="shared" si="20"/>
        <v>0</v>
      </c>
      <c r="M108" s="197">
        <v>6</v>
      </c>
      <c r="N108" s="160">
        <f t="shared" si="16"/>
        <v>6</v>
      </c>
      <c r="O108" s="198">
        <f t="shared" si="23"/>
        <v>0</v>
      </c>
      <c r="P108" s="198">
        <f t="shared" si="23"/>
        <v>0</v>
      </c>
      <c r="Q108" s="198">
        <f t="shared" si="23"/>
        <v>-3</v>
      </c>
      <c r="R108" s="160">
        <f t="shared" si="21"/>
        <v>-3</v>
      </c>
      <c r="S108" s="199">
        <f t="shared" si="18"/>
        <v>-50</v>
      </c>
      <c r="T108" s="200"/>
      <c r="U108" s="201">
        <v>1</v>
      </c>
      <c r="V108" s="201"/>
      <c r="W108" s="245">
        <f t="shared" si="19"/>
        <v>-2</v>
      </c>
      <c r="X108" s="202" t="s">
        <v>366</v>
      </c>
      <c r="Y108" s="202"/>
      <c r="Z108" s="202"/>
      <c r="AA108" s="204"/>
    </row>
    <row r="109" spans="1:27" s="192" customFormat="1" x14ac:dyDescent="0.35">
      <c r="A109" s="203">
        <v>105</v>
      </c>
      <c r="B109" s="220" t="s">
        <v>332</v>
      </c>
      <c r="C109" s="221" t="s">
        <v>360</v>
      </c>
      <c r="D109" s="273" t="s">
        <v>52</v>
      </c>
      <c r="E109" s="241">
        <v>114</v>
      </c>
      <c r="F109" s="279">
        <v>11</v>
      </c>
      <c r="G109" s="208">
        <v>1</v>
      </c>
      <c r="H109" s="208">
        <v>0</v>
      </c>
      <c r="I109" s="208">
        <v>11</v>
      </c>
      <c r="J109" s="160">
        <f t="shared" si="22"/>
        <v>12</v>
      </c>
      <c r="K109" s="196">
        <f t="shared" si="24"/>
        <v>1</v>
      </c>
      <c r="L109" s="196">
        <f t="shared" si="20"/>
        <v>0</v>
      </c>
      <c r="M109" s="197">
        <v>13</v>
      </c>
      <c r="N109" s="160">
        <f t="shared" si="16"/>
        <v>14</v>
      </c>
      <c r="O109" s="198">
        <f t="shared" si="23"/>
        <v>0</v>
      </c>
      <c r="P109" s="198">
        <f t="shared" si="23"/>
        <v>0</v>
      </c>
      <c r="Q109" s="198">
        <f t="shared" si="23"/>
        <v>-2</v>
      </c>
      <c r="R109" s="160">
        <f t="shared" si="21"/>
        <v>-2</v>
      </c>
      <c r="S109" s="199">
        <f t="shared" si="18"/>
        <v>-14.285714285714285</v>
      </c>
      <c r="T109" s="200"/>
      <c r="U109" s="201"/>
      <c r="V109" s="201"/>
      <c r="W109" s="245">
        <f t="shared" si="19"/>
        <v>-2</v>
      </c>
      <c r="X109" s="202"/>
      <c r="Y109" s="202"/>
      <c r="Z109" s="202">
        <v>1</v>
      </c>
      <c r="AA109" s="204"/>
    </row>
    <row r="110" spans="1:27" s="192" customFormat="1" x14ac:dyDescent="0.35">
      <c r="A110" s="203">
        <v>106</v>
      </c>
      <c r="B110" s="220" t="s">
        <v>333</v>
      </c>
      <c r="C110" s="221" t="s">
        <v>362</v>
      </c>
      <c r="D110" s="273" t="s">
        <v>44</v>
      </c>
      <c r="E110" s="241">
        <v>45</v>
      </c>
      <c r="F110" s="279">
        <v>8</v>
      </c>
      <c r="G110" s="208">
        <v>1</v>
      </c>
      <c r="H110" s="208">
        <v>0</v>
      </c>
      <c r="I110" s="208">
        <v>4</v>
      </c>
      <c r="J110" s="160">
        <f t="shared" si="22"/>
        <v>5</v>
      </c>
      <c r="K110" s="196">
        <f t="shared" si="24"/>
        <v>1</v>
      </c>
      <c r="L110" s="196">
        <f t="shared" si="20"/>
        <v>0</v>
      </c>
      <c r="M110" s="197">
        <v>6</v>
      </c>
      <c r="N110" s="160">
        <f t="shared" si="16"/>
        <v>7</v>
      </c>
      <c r="O110" s="198">
        <f t="shared" si="23"/>
        <v>0</v>
      </c>
      <c r="P110" s="198">
        <f t="shared" si="23"/>
        <v>0</v>
      </c>
      <c r="Q110" s="198">
        <f t="shared" si="23"/>
        <v>-2</v>
      </c>
      <c r="R110" s="160">
        <f t="shared" si="21"/>
        <v>-2</v>
      </c>
      <c r="S110" s="199">
        <f t="shared" si="18"/>
        <v>-28.571428571428569</v>
      </c>
      <c r="T110" s="200"/>
      <c r="U110" s="201"/>
      <c r="V110" s="201"/>
      <c r="W110" s="245">
        <f t="shared" si="19"/>
        <v>-2</v>
      </c>
      <c r="X110" s="202">
        <v>1</v>
      </c>
      <c r="Y110" s="202"/>
      <c r="Z110" s="202">
        <v>1</v>
      </c>
      <c r="AA110" s="204"/>
    </row>
    <row r="111" spans="1:27" s="193" customFormat="1" x14ac:dyDescent="0.35">
      <c r="A111" s="215">
        <v>107</v>
      </c>
      <c r="B111" s="223" t="s">
        <v>334</v>
      </c>
      <c r="C111" s="226" t="s">
        <v>38</v>
      </c>
      <c r="D111" s="275" t="s">
        <v>44</v>
      </c>
      <c r="E111" s="242">
        <v>0</v>
      </c>
      <c r="F111" s="281">
        <v>0</v>
      </c>
      <c r="G111" s="231">
        <v>0</v>
      </c>
      <c r="H111" s="231">
        <v>0</v>
      </c>
      <c r="I111" s="231">
        <v>0</v>
      </c>
      <c r="J111" s="159">
        <f t="shared" si="22"/>
        <v>0</v>
      </c>
      <c r="K111" s="196">
        <f t="shared" si="24"/>
        <v>0</v>
      </c>
      <c r="L111" s="210">
        <f t="shared" si="20"/>
        <v>0</v>
      </c>
      <c r="M111" s="211">
        <f>IF(E111&lt;1,0,IF(AND((#REF!+#REF!+#REF!+#REF!+#REF!+#REF!+#REF!+#REF!+#REF!)&lt;=40,(#REF!+#REF!+#REF!+#REF!+#REF!+#REF!+#REF!+#REF!+#REF!)&gt;0,(E111)&lt;120),"กรอก",ROUND((IF(E111&lt;120,((IF((#REF!+#REF!+#REF!+#REF!+#REF!+#REF!+#REF!+#REF!+#REF!)=0,0,(IF((#REF!+#REF!+#REF!+#REF!+#REF!+#REF!+#REF!+#REF!+#REF!)&lt;=80,6,8))))+((((#REF!+#REF!+#REF!)*30)/20)+(((#REF!+#REF!+#REF!)*35)/20))),(((#REF!+#REF!+#REF!)*20)/20)+(((#REF!+#REF!+#REF!+#REF!+#REF!+#REF!)*25)/20)+(((#REF!+#REF!+#REF!)*30)/20)+(((#REF!+#REF!+#REF!)*35)/20))),0)))</f>
        <v>0</v>
      </c>
      <c r="N111" s="159">
        <f t="shared" si="16"/>
        <v>0</v>
      </c>
      <c r="O111" s="212">
        <f t="shared" si="23"/>
        <v>0</v>
      </c>
      <c r="P111" s="212">
        <f t="shared" si="23"/>
        <v>0</v>
      </c>
      <c r="Q111" s="212">
        <f t="shared" si="23"/>
        <v>0</v>
      </c>
      <c r="R111" s="159">
        <f t="shared" si="21"/>
        <v>0</v>
      </c>
      <c r="S111" s="213" t="e">
        <f t="shared" si="18"/>
        <v>#DIV/0!</v>
      </c>
      <c r="T111" s="200"/>
      <c r="U111" s="200"/>
      <c r="V111" s="200"/>
      <c r="W111" s="245">
        <f t="shared" si="19"/>
        <v>0</v>
      </c>
      <c r="X111" s="214">
        <v>0</v>
      </c>
      <c r="Y111" s="214"/>
      <c r="Z111" s="214"/>
      <c r="AA111" s="216"/>
    </row>
    <row r="112" spans="1:27" s="192" customFormat="1" x14ac:dyDescent="0.35">
      <c r="A112" s="203">
        <v>108</v>
      </c>
      <c r="B112" s="220" t="s">
        <v>335</v>
      </c>
      <c r="C112" s="221" t="s">
        <v>38</v>
      </c>
      <c r="D112" s="273" t="s">
        <v>44</v>
      </c>
      <c r="E112" s="241">
        <v>96</v>
      </c>
      <c r="F112" s="279">
        <v>8</v>
      </c>
      <c r="G112" s="208">
        <v>1</v>
      </c>
      <c r="H112" s="208">
        <v>0</v>
      </c>
      <c r="I112" s="208">
        <v>5</v>
      </c>
      <c r="J112" s="160">
        <f t="shared" si="22"/>
        <v>6</v>
      </c>
      <c r="K112" s="196">
        <f t="shared" si="24"/>
        <v>1</v>
      </c>
      <c r="L112" s="196">
        <f t="shared" si="20"/>
        <v>0</v>
      </c>
      <c r="M112" s="197">
        <v>8</v>
      </c>
      <c r="N112" s="160">
        <f t="shared" si="16"/>
        <v>9</v>
      </c>
      <c r="O112" s="198">
        <f t="shared" si="23"/>
        <v>0</v>
      </c>
      <c r="P112" s="198">
        <f t="shared" si="23"/>
        <v>0</v>
      </c>
      <c r="Q112" s="198">
        <f t="shared" si="23"/>
        <v>-3</v>
      </c>
      <c r="R112" s="160">
        <f t="shared" si="21"/>
        <v>-3</v>
      </c>
      <c r="S112" s="199">
        <f t="shared" si="18"/>
        <v>-33.333333333333329</v>
      </c>
      <c r="T112" s="200">
        <v>1</v>
      </c>
      <c r="U112" s="201"/>
      <c r="V112" s="201"/>
      <c r="W112" s="245">
        <f t="shared" si="19"/>
        <v>-2</v>
      </c>
      <c r="X112" s="202">
        <v>1</v>
      </c>
      <c r="Y112" s="202"/>
      <c r="Z112" s="202"/>
      <c r="AA112" s="204"/>
    </row>
    <row r="113" spans="1:27" s="192" customFormat="1" x14ac:dyDescent="0.35">
      <c r="A113" s="203">
        <v>109</v>
      </c>
      <c r="B113" s="220" t="s">
        <v>336</v>
      </c>
      <c r="C113" s="221" t="s">
        <v>38</v>
      </c>
      <c r="D113" s="273" t="s">
        <v>44</v>
      </c>
      <c r="E113" s="241">
        <v>77</v>
      </c>
      <c r="F113" s="279">
        <v>8</v>
      </c>
      <c r="G113" s="208">
        <v>1</v>
      </c>
      <c r="H113" s="208">
        <v>0</v>
      </c>
      <c r="I113" s="208">
        <v>4</v>
      </c>
      <c r="J113" s="160">
        <f t="shared" si="22"/>
        <v>5</v>
      </c>
      <c r="K113" s="196">
        <f t="shared" si="24"/>
        <v>1</v>
      </c>
      <c r="L113" s="196">
        <f t="shared" si="20"/>
        <v>0</v>
      </c>
      <c r="M113" s="197">
        <v>6</v>
      </c>
      <c r="N113" s="160">
        <f t="shared" si="16"/>
        <v>7</v>
      </c>
      <c r="O113" s="198">
        <f t="shared" si="23"/>
        <v>0</v>
      </c>
      <c r="P113" s="198">
        <f t="shared" si="23"/>
        <v>0</v>
      </c>
      <c r="Q113" s="198">
        <f t="shared" si="23"/>
        <v>-2</v>
      </c>
      <c r="R113" s="160">
        <f t="shared" si="21"/>
        <v>-2</v>
      </c>
      <c r="S113" s="199">
        <f t="shared" si="18"/>
        <v>-28.571428571428569</v>
      </c>
      <c r="T113" s="200"/>
      <c r="U113" s="201"/>
      <c r="V113" s="201"/>
      <c r="W113" s="245">
        <f t="shared" si="19"/>
        <v>-2</v>
      </c>
      <c r="X113" s="202"/>
      <c r="Y113" s="202"/>
      <c r="Z113" s="202"/>
      <c r="AA113" s="204"/>
    </row>
    <row r="114" spans="1:27" s="270" customFormat="1" ht="21.75" customHeight="1" x14ac:dyDescent="0.35">
      <c r="A114" s="160">
        <v>110</v>
      </c>
      <c r="B114" s="271" t="s">
        <v>337</v>
      </c>
      <c r="C114" s="265" t="s">
        <v>363</v>
      </c>
      <c r="D114" s="274" t="s">
        <v>44</v>
      </c>
      <c r="E114" s="272">
        <v>865</v>
      </c>
      <c r="F114" s="284">
        <v>33</v>
      </c>
      <c r="G114" s="160">
        <v>1</v>
      </c>
      <c r="H114" s="160">
        <v>2</v>
      </c>
      <c r="I114" s="160">
        <v>36</v>
      </c>
      <c r="J114" s="160">
        <f t="shared" si="22"/>
        <v>39</v>
      </c>
      <c r="K114" s="268">
        <f t="shared" si="24"/>
        <v>1</v>
      </c>
      <c r="L114" s="268">
        <f t="shared" si="20"/>
        <v>2</v>
      </c>
      <c r="M114" s="268">
        <v>36</v>
      </c>
      <c r="N114" s="160">
        <f t="shared" si="16"/>
        <v>39</v>
      </c>
      <c r="O114" s="160">
        <f t="shared" si="23"/>
        <v>0</v>
      </c>
      <c r="P114" s="160">
        <f t="shared" si="23"/>
        <v>0</v>
      </c>
      <c r="Q114" s="160">
        <f t="shared" si="23"/>
        <v>0</v>
      </c>
      <c r="R114" s="160">
        <f t="shared" si="21"/>
        <v>0</v>
      </c>
      <c r="S114" s="228">
        <f t="shared" si="18"/>
        <v>0</v>
      </c>
      <c r="T114" s="160"/>
      <c r="U114" s="160"/>
      <c r="V114" s="160"/>
      <c r="W114" s="245">
        <f t="shared" si="19"/>
        <v>0</v>
      </c>
      <c r="X114" s="160"/>
      <c r="Y114" s="160"/>
      <c r="Z114" s="160">
        <v>1</v>
      </c>
      <c r="AA114" s="266"/>
    </row>
    <row r="115" spans="1:27" s="192" customFormat="1" x14ac:dyDescent="0.35">
      <c r="A115" s="203">
        <v>111</v>
      </c>
      <c r="B115" s="220" t="s">
        <v>338</v>
      </c>
      <c r="C115" s="221" t="s">
        <v>38</v>
      </c>
      <c r="D115" s="273" t="s">
        <v>44</v>
      </c>
      <c r="E115" s="241">
        <v>143</v>
      </c>
      <c r="F115" s="279">
        <v>8</v>
      </c>
      <c r="G115" s="208">
        <v>1</v>
      </c>
      <c r="H115" s="208">
        <v>0</v>
      </c>
      <c r="I115" s="208">
        <v>10</v>
      </c>
      <c r="J115" s="160">
        <f t="shared" si="22"/>
        <v>11</v>
      </c>
      <c r="K115" s="196">
        <f t="shared" si="24"/>
        <v>1</v>
      </c>
      <c r="L115" s="196">
        <f t="shared" si="20"/>
        <v>1</v>
      </c>
      <c r="M115" s="197">
        <v>10</v>
      </c>
      <c r="N115" s="160">
        <f t="shared" si="16"/>
        <v>12</v>
      </c>
      <c r="O115" s="198">
        <f t="shared" si="23"/>
        <v>0</v>
      </c>
      <c r="P115" s="198">
        <f t="shared" si="23"/>
        <v>-1</v>
      </c>
      <c r="Q115" s="198">
        <f t="shared" si="23"/>
        <v>0</v>
      </c>
      <c r="R115" s="160">
        <f t="shared" si="21"/>
        <v>-1</v>
      </c>
      <c r="S115" s="199">
        <f t="shared" si="18"/>
        <v>-8.3333333333333321</v>
      </c>
      <c r="T115" s="200"/>
      <c r="U115" s="201"/>
      <c r="V115" s="201"/>
      <c r="W115" s="245">
        <f t="shared" si="19"/>
        <v>0</v>
      </c>
      <c r="X115" s="202"/>
      <c r="Y115" s="202"/>
      <c r="Z115" s="202">
        <v>1</v>
      </c>
      <c r="AA115" s="204" t="s">
        <v>367</v>
      </c>
    </row>
    <row r="116" spans="1:27" s="192" customFormat="1" x14ac:dyDescent="0.35">
      <c r="A116" s="203">
        <v>112</v>
      </c>
      <c r="B116" s="220" t="s">
        <v>339</v>
      </c>
      <c r="C116" s="221" t="s">
        <v>40</v>
      </c>
      <c r="D116" s="273" t="s">
        <v>52</v>
      </c>
      <c r="E116" s="241">
        <v>159</v>
      </c>
      <c r="F116" s="279">
        <v>11</v>
      </c>
      <c r="G116" s="208">
        <v>1</v>
      </c>
      <c r="H116" s="208">
        <v>0</v>
      </c>
      <c r="I116" s="208">
        <v>14</v>
      </c>
      <c r="J116" s="160">
        <f t="shared" si="22"/>
        <v>15</v>
      </c>
      <c r="K116" s="196">
        <f t="shared" si="24"/>
        <v>1</v>
      </c>
      <c r="L116" s="196">
        <f t="shared" si="20"/>
        <v>1</v>
      </c>
      <c r="M116" s="197">
        <v>14</v>
      </c>
      <c r="N116" s="160">
        <f t="shared" si="16"/>
        <v>16</v>
      </c>
      <c r="O116" s="198">
        <f t="shared" si="23"/>
        <v>0</v>
      </c>
      <c r="P116" s="198">
        <f t="shared" si="23"/>
        <v>-1</v>
      </c>
      <c r="Q116" s="198">
        <f t="shared" si="23"/>
        <v>0</v>
      </c>
      <c r="R116" s="160">
        <f t="shared" si="21"/>
        <v>-1</v>
      </c>
      <c r="S116" s="199">
        <f t="shared" si="18"/>
        <v>-6.25</v>
      </c>
      <c r="T116" s="200"/>
      <c r="U116" s="201"/>
      <c r="V116" s="201"/>
      <c r="W116" s="245">
        <f t="shared" si="19"/>
        <v>0</v>
      </c>
      <c r="X116" s="202"/>
      <c r="Y116" s="202"/>
      <c r="Z116" s="202"/>
      <c r="AA116" s="204"/>
    </row>
    <row r="117" spans="1:27" s="192" customFormat="1" x14ac:dyDescent="0.35">
      <c r="A117" s="203">
        <v>113</v>
      </c>
      <c r="B117" s="220" t="s">
        <v>340</v>
      </c>
      <c r="C117" s="221" t="s">
        <v>38</v>
      </c>
      <c r="D117" s="273" t="s">
        <v>44</v>
      </c>
      <c r="E117" s="241">
        <v>103</v>
      </c>
      <c r="F117" s="279">
        <v>8</v>
      </c>
      <c r="G117" s="208">
        <v>1</v>
      </c>
      <c r="H117" s="208">
        <v>0</v>
      </c>
      <c r="I117" s="208">
        <v>5</v>
      </c>
      <c r="J117" s="160">
        <f t="shared" si="22"/>
        <v>6</v>
      </c>
      <c r="K117" s="196">
        <f t="shared" si="24"/>
        <v>1</v>
      </c>
      <c r="L117" s="196">
        <f t="shared" si="20"/>
        <v>0</v>
      </c>
      <c r="M117" s="197">
        <v>8</v>
      </c>
      <c r="N117" s="160">
        <f t="shared" si="16"/>
        <v>9</v>
      </c>
      <c r="O117" s="198">
        <f t="shared" si="23"/>
        <v>0</v>
      </c>
      <c r="P117" s="198">
        <f t="shared" si="23"/>
        <v>0</v>
      </c>
      <c r="Q117" s="198">
        <f t="shared" si="23"/>
        <v>-3</v>
      </c>
      <c r="R117" s="160">
        <f t="shared" si="21"/>
        <v>-3</v>
      </c>
      <c r="S117" s="199">
        <f t="shared" si="18"/>
        <v>-33.333333333333329</v>
      </c>
      <c r="T117" s="200"/>
      <c r="U117" s="201"/>
      <c r="V117" s="201">
        <v>1</v>
      </c>
      <c r="W117" s="245">
        <f t="shared" si="19"/>
        <v>-2</v>
      </c>
      <c r="X117" s="202"/>
      <c r="Y117" s="202"/>
      <c r="Z117" s="202"/>
      <c r="AA117" s="204"/>
    </row>
    <row r="118" spans="1:27" s="192" customFormat="1" x14ac:dyDescent="0.35">
      <c r="A118" s="203">
        <v>114</v>
      </c>
      <c r="B118" s="220" t="s">
        <v>341</v>
      </c>
      <c r="C118" s="221" t="s">
        <v>38</v>
      </c>
      <c r="D118" s="273" t="s">
        <v>44</v>
      </c>
      <c r="E118" s="241">
        <v>70</v>
      </c>
      <c r="F118" s="279">
        <v>9</v>
      </c>
      <c r="G118" s="208">
        <v>1</v>
      </c>
      <c r="H118" s="208">
        <v>0</v>
      </c>
      <c r="I118" s="208">
        <v>4</v>
      </c>
      <c r="J118" s="160">
        <f t="shared" si="22"/>
        <v>5</v>
      </c>
      <c r="K118" s="196">
        <f t="shared" si="24"/>
        <v>1</v>
      </c>
      <c r="L118" s="196">
        <f t="shared" si="20"/>
        <v>0</v>
      </c>
      <c r="M118" s="197">
        <v>6</v>
      </c>
      <c r="N118" s="160">
        <f t="shared" si="16"/>
        <v>7</v>
      </c>
      <c r="O118" s="198">
        <f t="shared" si="23"/>
        <v>0</v>
      </c>
      <c r="P118" s="198">
        <f t="shared" si="23"/>
        <v>0</v>
      </c>
      <c r="Q118" s="198">
        <f t="shared" si="23"/>
        <v>-2</v>
      </c>
      <c r="R118" s="160">
        <f t="shared" si="21"/>
        <v>-2</v>
      </c>
      <c r="S118" s="199">
        <f t="shared" si="18"/>
        <v>-28.571428571428569</v>
      </c>
      <c r="T118" s="200"/>
      <c r="U118" s="201"/>
      <c r="V118" s="201"/>
      <c r="W118" s="245">
        <f t="shared" si="19"/>
        <v>-2</v>
      </c>
      <c r="X118" s="202">
        <v>1</v>
      </c>
      <c r="Y118" s="202"/>
      <c r="Z118" s="202">
        <v>1</v>
      </c>
      <c r="AA118" s="204"/>
    </row>
    <row r="119" spans="1:27" s="192" customFormat="1" x14ac:dyDescent="0.35">
      <c r="A119" s="203">
        <v>115</v>
      </c>
      <c r="B119" s="220" t="s">
        <v>342</v>
      </c>
      <c r="C119" s="221" t="s">
        <v>40</v>
      </c>
      <c r="D119" s="273" t="s">
        <v>44</v>
      </c>
      <c r="E119" s="241">
        <v>288</v>
      </c>
      <c r="F119" s="279">
        <v>12</v>
      </c>
      <c r="G119" s="208">
        <v>1</v>
      </c>
      <c r="H119" s="208">
        <v>0</v>
      </c>
      <c r="I119" s="208">
        <v>11</v>
      </c>
      <c r="J119" s="160">
        <f t="shared" si="22"/>
        <v>12</v>
      </c>
      <c r="K119" s="196">
        <f t="shared" si="24"/>
        <v>1</v>
      </c>
      <c r="L119" s="196">
        <f t="shared" si="20"/>
        <v>1</v>
      </c>
      <c r="M119" s="197">
        <v>15</v>
      </c>
      <c r="N119" s="160">
        <f t="shared" si="16"/>
        <v>17</v>
      </c>
      <c r="O119" s="198">
        <f t="shared" si="23"/>
        <v>0</v>
      </c>
      <c r="P119" s="198">
        <f t="shared" si="23"/>
        <v>-1</v>
      </c>
      <c r="Q119" s="198">
        <f t="shared" si="23"/>
        <v>-4</v>
      </c>
      <c r="R119" s="160">
        <f t="shared" si="21"/>
        <v>-5</v>
      </c>
      <c r="S119" s="199">
        <f t="shared" si="18"/>
        <v>-29.411764705882355</v>
      </c>
      <c r="T119" s="200"/>
      <c r="U119" s="201">
        <v>1</v>
      </c>
      <c r="V119" s="201">
        <v>1</v>
      </c>
      <c r="W119" s="245">
        <f t="shared" si="19"/>
        <v>-2</v>
      </c>
      <c r="X119" s="202"/>
      <c r="Y119" s="202"/>
      <c r="Z119" s="202">
        <v>1</v>
      </c>
      <c r="AA119" s="204" t="s">
        <v>378</v>
      </c>
    </row>
    <row r="120" spans="1:27" s="192" customFormat="1" x14ac:dyDescent="0.35">
      <c r="A120" s="203">
        <v>116</v>
      </c>
      <c r="B120" s="220" t="s">
        <v>343</v>
      </c>
      <c r="C120" s="221" t="s">
        <v>38</v>
      </c>
      <c r="D120" s="273" t="s">
        <v>44</v>
      </c>
      <c r="E120" s="241">
        <v>41</v>
      </c>
      <c r="F120" s="279">
        <v>8</v>
      </c>
      <c r="G120" s="208">
        <v>0</v>
      </c>
      <c r="H120" s="208">
        <v>0</v>
      </c>
      <c r="I120" s="208">
        <v>2</v>
      </c>
      <c r="J120" s="160">
        <f t="shared" si="22"/>
        <v>2</v>
      </c>
      <c r="K120" s="196">
        <f t="shared" si="24"/>
        <v>1</v>
      </c>
      <c r="L120" s="196">
        <f t="shared" si="20"/>
        <v>0</v>
      </c>
      <c r="M120" s="197">
        <v>6</v>
      </c>
      <c r="N120" s="160">
        <f t="shared" si="16"/>
        <v>7</v>
      </c>
      <c r="O120" s="198">
        <f t="shared" si="23"/>
        <v>-1</v>
      </c>
      <c r="P120" s="198">
        <f t="shared" si="23"/>
        <v>0</v>
      </c>
      <c r="Q120" s="198">
        <f t="shared" si="23"/>
        <v>-4</v>
      </c>
      <c r="R120" s="160">
        <f t="shared" si="21"/>
        <v>-5</v>
      </c>
      <c r="S120" s="199">
        <f t="shared" si="18"/>
        <v>-71.428571428571431</v>
      </c>
      <c r="T120" s="200">
        <v>2</v>
      </c>
      <c r="U120" s="201"/>
      <c r="V120" s="201"/>
      <c r="W120" s="245">
        <f t="shared" si="19"/>
        <v>-2</v>
      </c>
      <c r="X120" s="202" t="s">
        <v>366</v>
      </c>
      <c r="Y120" s="202"/>
      <c r="Z120" s="202"/>
      <c r="AA120" s="204"/>
    </row>
    <row r="121" spans="1:27" s="193" customFormat="1" x14ac:dyDescent="0.35">
      <c r="A121" s="215">
        <v>117</v>
      </c>
      <c r="B121" s="223" t="s">
        <v>344</v>
      </c>
      <c r="C121" s="226" t="s">
        <v>38</v>
      </c>
      <c r="D121" s="275" t="s">
        <v>44</v>
      </c>
      <c r="E121" s="242">
        <v>33</v>
      </c>
      <c r="F121" s="281">
        <v>8</v>
      </c>
      <c r="G121" s="231">
        <v>1</v>
      </c>
      <c r="H121" s="231">
        <v>0</v>
      </c>
      <c r="I121" s="231">
        <v>3</v>
      </c>
      <c r="J121" s="159">
        <f t="shared" si="22"/>
        <v>4</v>
      </c>
      <c r="K121" s="196">
        <f t="shared" si="24"/>
        <v>0</v>
      </c>
      <c r="L121" s="210">
        <f t="shared" si="20"/>
        <v>0</v>
      </c>
      <c r="M121" s="211">
        <v>4</v>
      </c>
      <c r="N121" s="159">
        <f t="shared" si="16"/>
        <v>4</v>
      </c>
      <c r="O121" s="212">
        <f t="shared" si="23"/>
        <v>1</v>
      </c>
      <c r="P121" s="212">
        <f t="shared" si="23"/>
        <v>0</v>
      </c>
      <c r="Q121" s="212">
        <f t="shared" si="23"/>
        <v>-1</v>
      </c>
      <c r="R121" s="159">
        <f t="shared" si="21"/>
        <v>0</v>
      </c>
      <c r="S121" s="213">
        <f t="shared" si="18"/>
        <v>0</v>
      </c>
      <c r="T121" s="200"/>
      <c r="U121" s="200"/>
      <c r="V121" s="200"/>
      <c r="W121" s="245">
        <f t="shared" si="19"/>
        <v>-1</v>
      </c>
      <c r="X121" s="214">
        <v>1</v>
      </c>
      <c r="Y121" s="214"/>
      <c r="Z121" s="214"/>
      <c r="AA121" s="216"/>
    </row>
    <row r="122" spans="1:27" s="192" customFormat="1" x14ac:dyDescent="0.35">
      <c r="A122" s="203">
        <v>118</v>
      </c>
      <c r="B122" s="220" t="s">
        <v>345</v>
      </c>
      <c r="C122" s="221" t="s">
        <v>40</v>
      </c>
      <c r="D122" s="273" t="s">
        <v>52</v>
      </c>
      <c r="E122" s="241">
        <v>178</v>
      </c>
      <c r="F122" s="279">
        <v>11</v>
      </c>
      <c r="G122" s="208">
        <v>1</v>
      </c>
      <c r="H122" s="208">
        <v>0</v>
      </c>
      <c r="I122" s="208">
        <v>14</v>
      </c>
      <c r="J122" s="160">
        <f t="shared" si="22"/>
        <v>15</v>
      </c>
      <c r="K122" s="196">
        <f t="shared" si="24"/>
        <v>1</v>
      </c>
      <c r="L122" s="196">
        <f t="shared" si="20"/>
        <v>1</v>
      </c>
      <c r="M122" s="197">
        <v>14</v>
      </c>
      <c r="N122" s="160">
        <f t="shared" si="16"/>
        <v>16</v>
      </c>
      <c r="O122" s="198">
        <f t="shared" si="23"/>
        <v>0</v>
      </c>
      <c r="P122" s="198">
        <f t="shared" si="23"/>
        <v>-1</v>
      </c>
      <c r="Q122" s="198">
        <f t="shared" si="23"/>
        <v>0</v>
      </c>
      <c r="R122" s="160">
        <f t="shared" si="21"/>
        <v>-1</v>
      </c>
      <c r="S122" s="199">
        <f t="shared" si="18"/>
        <v>-6.25</v>
      </c>
      <c r="T122" s="200"/>
      <c r="U122" s="201"/>
      <c r="V122" s="201"/>
      <c r="W122" s="245">
        <f t="shared" si="19"/>
        <v>0</v>
      </c>
      <c r="X122" s="202"/>
      <c r="Y122" s="202"/>
      <c r="Z122" s="202"/>
      <c r="AA122" s="204"/>
    </row>
    <row r="123" spans="1:27" s="192" customFormat="1" x14ac:dyDescent="0.35">
      <c r="A123" s="203">
        <v>119</v>
      </c>
      <c r="B123" s="220" t="s">
        <v>346</v>
      </c>
      <c r="C123" s="221" t="s">
        <v>38</v>
      </c>
      <c r="D123" s="273" t="s">
        <v>44</v>
      </c>
      <c r="E123" s="241">
        <v>51</v>
      </c>
      <c r="F123" s="279">
        <v>8</v>
      </c>
      <c r="G123" s="208">
        <v>1</v>
      </c>
      <c r="H123" s="208">
        <v>0</v>
      </c>
      <c r="I123" s="208">
        <v>3</v>
      </c>
      <c r="J123" s="160">
        <f t="shared" si="22"/>
        <v>4</v>
      </c>
      <c r="K123" s="196">
        <f t="shared" si="24"/>
        <v>1</v>
      </c>
      <c r="L123" s="196">
        <f t="shared" si="20"/>
        <v>0</v>
      </c>
      <c r="M123" s="197">
        <v>6</v>
      </c>
      <c r="N123" s="160">
        <f t="shared" si="16"/>
        <v>7</v>
      </c>
      <c r="O123" s="198">
        <f t="shared" si="23"/>
        <v>0</v>
      </c>
      <c r="P123" s="198">
        <f t="shared" si="23"/>
        <v>0</v>
      </c>
      <c r="Q123" s="198">
        <f t="shared" si="23"/>
        <v>-3</v>
      </c>
      <c r="R123" s="160">
        <f t="shared" si="21"/>
        <v>-3</v>
      </c>
      <c r="S123" s="199">
        <f t="shared" si="18"/>
        <v>-42.857142857142854</v>
      </c>
      <c r="T123" s="200">
        <v>2</v>
      </c>
      <c r="U123" s="201"/>
      <c r="V123" s="201"/>
      <c r="W123" s="245">
        <f t="shared" si="19"/>
        <v>-1</v>
      </c>
      <c r="X123" s="202">
        <v>1</v>
      </c>
      <c r="Y123" s="202"/>
      <c r="Z123" s="202"/>
      <c r="AA123" s="204"/>
    </row>
    <row r="124" spans="1:27" s="192" customFormat="1" x14ac:dyDescent="0.35">
      <c r="A124" s="203">
        <v>120</v>
      </c>
      <c r="B124" s="225" t="s">
        <v>347</v>
      </c>
      <c r="C124" s="221" t="s">
        <v>360</v>
      </c>
      <c r="D124" s="273" t="s">
        <v>52</v>
      </c>
      <c r="E124" s="243">
        <v>251</v>
      </c>
      <c r="F124" s="282">
        <v>13</v>
      </c>
      <c r="G124" s="208">
        <v>1</v>
      </c>
      <c r="H124" s="208">
        <v>0</v>
      </c>
      <c r="I124" s="208">
        <v>14</v>
      </c>
      <c r="J124" s="160">
        <f t="shared" si="22"/>
        <v>15</v>
      </c>
      <c r="K124" s="196">
        <f t="shared" si="24"/>
        <v>1</v>
      </c>
      <c r="L124" s="196">
        <f t="shared" si="20"/>
        <v>1</v>
      </c>
      <c r="M124" s="217">
        <v>14</v>
      </c>
      <c r="N124" s="160">
        <f t="shared" si="16"/>
        <v>16</v>
      </c>
      <c r="O124" s="198">
        <f t="shared" si="23"/>
        <v>0</v>
      </c>
      <c r="P124" s="198">
        <f t="shared" si="23"/>
        <v>-1</v>
      </c>
      <c r="Q124" s="198">
        <f t="shared" si="23"/>
        <v>0</v>
      </c>
      <c r="R124" s="160">
        <f t="shared" si="21"/>
        <v>-1</v>
      </c>
      <c r="S124" s="199">
        <f t="shared" si="18"/>
        <v>-6.25</v>
      </c>
      <c r="T124" s="201"/>
      <c r="U124" s="201"/>
      <c r="V124" s="201"/>
      <c r="W124" s="245">
        <f t="shared" si="19"/>
        <v>0</v>
      </c>
      <c r="X124" s="202"/>
      <c r="Y124" s="202"/>
      <c r="Z124" s="202"/>
      <c r="AA124" s="204"/>
    </row>
    <row r="125" spans="1:27" s="192" customFormat="1" x14ac:dyDescent="0.35">
      <c r="A125" s="203">
        <v>121</v>
      </c>
      <c r="B125" s="220" t="s">
        <v>348</v>
      </c>
      <c r="C125" s="221" t="s">
        <v>360</v>
      </c>
      <c r="D125" s="273" t="s">
        <v>52</v>
      </c>
      <c r="E125" s="241">
        <v>201</v>
      </c>
      <c r="F125" s="279">
        <v>11</v>
      </c>
      <c r="G125" s="208">
        <v>1</v>
      </c>
      <c r="H125" s="208">
        <v>0</v>
      </c>
      <c r="I125" s="208">
        <v>14</v>
      </c>
      <c r="J125" s="160">
        <f t="shared" si="22"/>
        <v>15</v>
      </c>
      <c r="K125" s="196">
        <f t="shared" si="24"/>
        <v>1</v>
      </c>
      <c r="L125" s="196">
        <f t="shared" si="20"/>
        <v>1</v>
      </c>
      <c r="M125" s="197">
        <v>14</v>
      </c>
      <c r="N125" s="160">
        <f t="shared" si="16"/>
        <v>16</v>
      </c>
      <c r="O125" s="198">
        <f t="shared" si="23"/>
        <v>0</v>
      </c>
      <c r="P125" s="198">
        <f t="shared" si="23"/>
        <v>-1</v>
      </c>
      <c r="Q125" s="198">
        <f t="shared" si="23"/>
        <v>0</v>
      </c>
      <c r="R125" s="160">
        <f t="shared" si="21"/>
        <v>-1</v>
      </c>
      <c r="S125" s="199">
        <f t="shared" si="18"/>
        <v>-6.25</v>
      </c>
      <c r="T125" s="200"/>
      <c r="U125" s="201"/>
      <c r="V125" s="201"/>
      <c r="W125" s="245">
        <f t="shared" si="19"/>
        <v>0</v>
      </c>
      <c r="X125" s="202"/>
      <c r="Y125" s="202"/>
      <c r="Z125" s="202">
        <v>1</v>
      </c>
      <c r="AA125" s="204" t="s">
        <v>367</v>
      </c>
    </row>
    <row r="126" spans="1:27" s="192" customFormat="1" x14ac:dyDescent="0.35">
      <c r="A126" s="203">
        <v>122</v>
      </c>
      <c r="B126" s="220" t="s">
        <v>349</v>
      </c>
      <c r="C126" s="221" t="s">
        <v>40</v>
      </c>
      <c r="D126" s="273" t="s">
        <v>44</v>
      </c>
      <c r="E126" s="241">
        <v>91</v>
      </c>
      <c r="F126" s="279">
        <v>8</v>
      </c>
      <c r="G126" s="208">
        <v>1</v>
      </c>
      <c r="H126" s="208">
        <v>0</v>
      </c>
      <c r="I126" s="208">
        <v>5</v>
      </c>
      <c r="J126" s="160">
        <f t="shared" si="22"/>
        <v>6</v>
      </c>
      <c r="K126" s="196">
        <f t="shared" si="24"/>
        <v>1</v>
      </c>
      <c r="L126" s="196">
        <f t="shared" si="20"/>
        <v>0</v>
      </c>
      <c r="M126" s="197">
        <v>8</v>
      </c>
      <c r="N126" s="160">
        <f t="shared" si="16"/>
        <v>9</v>
      </c>
      <c r="O126" s="198">
        <f t="shared" si="23"/>
        <v>0</v>
      </c>
      <c r="P126" s="198">
        <f t="shared" si="23"/>
        <v>0</v>
      </c>
      <c r="Q126" s="198">
        <f t="shared" si="23"/>
        <v>-3</v>
      </c>
      <c r="R126" s="160">
        <f t="shared" si="21"/>
        <v>-3</v>
      </c>
      <c r="S126" s="199">
        <f t="shared" si="18"/>
        <v>-33.333333333333329</v>
      </c>
      <c r="T126" s="200">
        <v>1</v>
      </c>
      <c r="U126" s="201"/>
      <c r="V126" s="201"/>
      <c r="W126" s="245">
        <f t="shared" si="19"/>
        <v>-2</v>
      </c>
      <c r="X126" s="202">
        <v>1</v>
      </c>
      <c r="Y126" s="202"/>
      <c r="Z126" s="202">
        <v>1</v>
      </c>
      <c r="AA126" s="204"/>
    </row>
    <row r="127" spans="1:27" s="192" customFormat="1" x14ac:dyDescent="0.35">
      <c r="A127" s="203">
        <v>123</v>
      </c>
      <c r="B127" s="220" t="s">
        <v>350</v>
      </c>
      <c r="C127" s="221" t="s">
        <v>38</v>
      </c>
      <c r="D127" s="273" t="s">
        <v>44</v>
      </c>
      <c r="E127" s="241">
        <v>42</v>
      </c>
      <c r="F127" s="279">
        <v>8</v>
      </c>
      <c r="G127" s="208">
        <v>1</v>
      </c>
      <c r="H127" s="208">
        <v>0</v>
      </c>
      <c r="I127" s="208">
        <v>3</v>
      </c>
      <c r="J127" s="160">
        <f t="shared" si="22"/>
        <v>4</v>
      </c>
      <c r="K127" s="196">
        <f t="shared" si="24"/>
        <v>1</v>
      </c>
      <c r="L127" s="196">
        <f t="shared" si="20"/>
        <v>0</v>
      </c>
      <c r="M127" s="197">
        <v>6</v>
      </c>
      <c r="N127" s="160">
        <f t="shared" si="16"/>
        <v>7</v>
      </c>
      <c r="O127" s="198">
        <f t="shared" si="23"/>
        <v>0</v>
      </c>
      <c r="P127" s="198">
        <f t="shared" si="23"/>
        <v>0</v>
      </c>
      <c r="Q127" s="198">
        <f t="shared" si="23"/>
        <v>-3</v>
      </c>
      <c r="R127" s="160">
        <f>SUM(J127-N127)</f>
        <v>-3</v>
      </c>
      <c r="S127" s="199">
        <f t="shared" si="18"/>
        <v>-42.857142857142854</v>
      </c>
      <c r="T127" s="200"/>
      <c r="U127" s="201"/>
      <c r="V127" s="201"/>
      <c r="W127" s="245">
        <f t="shared" si="19"/>
        <v>-3</v>
      </c>
      <c r="X127" s="202"/>
      <c r="Y127" s="202"/>
      <c r="Z127" s="202"/>
      <c r="AA127" s="204"/>
    </row>
    <row r="128" spans="1:27" s="190" customFormat="1" x14ac:dyDescent="0.35">
      <c r="A128" s="203">
        <v>111</v>
      </c>
      <c r="B128" s="227" t="s">
        <v>352</v>
      </c>
      <c r="C128" s="218"/>
      <c r="D128" s="278"/>
      <c r="E128" s="244"/>
      <c r="F128" s="285"/>
      <c r="G128" s="232"/>
      <c r="H128" s="232"/>
      <c r="I128" s="232"/>
      <c r="J128" s="218"/>
      <c r="K128" s="218"/>
      <c r="L128" s="218"/>
      <c r="M128" s="218"/>
      <c r="N128" s="218"/>
      <c r="O128" s="218"/>
      <c r="P128" s="218"/>
      <c r="Q128" s="218"/>
      <c r="R128" s="218"/>
      <c r="S128" s="218"/>
      <c r="T128" s="218"/>
      <c r="U128" s="219">
        <v>1</v>
      </c>
      <c r="V128" s="218"/>
      <c r="W128" s="246"/>
      <c r="X128" s="218"/>
      <c r="Y128" s="218"/>
      <c r="Z128" s="218"/>
      <c r="AA128" s="218"/>
    </row>
    <row r="129" spans="1:27" s="190" customFormat="1" x14ac:dyDescent="0.35">
      <c r="A129" s="203">
        <v>112</v>
      </c>
      <c r="B129" s="227" t="s">
        <v>353</v>
      </c>
      <c r="C129" s="218"/>
      <c r="D129" s="278"/>
      <c r="E129" s="244"/>
      <c r="F129" s="285"/>
      <c r="G129" s="232"/>
      <c r="H129" s="232"/>
      <c r="I129" s="232"/>
      <c r="J129" s="218"/>
      <c r="K129" s="218"/>
      <c r="L129" s="218"/>
      <c r="M129" s="218"/>
      <c r="N129" s="218"/>
      <c r="O129" s="218"/>
      <c r="P129" s="218"/>
      <c r="Q129" s="218"/>
      <c r="R129" s="218"/>
      <c r="S129" s="218"/>
      <c r="T129" s="218"/>
      <c r="U129" s="219">
        <v>1</v>
      </c>
      <c r="V129" s="218"/>
      <c r="W129" s="246"/>
      <c r="X129" s="218"/>
      <c r="Y129" s="218"/>
      <c r="Z129" s="218"/>
      <c r="AA129" s="218"/>
    </row>
    <row r="130" spans="1:27" s="194" customFormat="1" x14ac:dyDescent="0.35">
      <c r="A130" s="203">
        <v>113</v>
      </c>
      <c r="B130" s="227" t="s">
        <v>354</v>
      </c>
      <c r="C130" s="218"/>
      <c r="D130" s="278"/>
      <c r="E130" s="244"/>
      <c r="F130" s="285"/>
      <c r="G130" s="232"/>
      <c r="H130" s="232"/>
      <c r="I130" s="232"/>
      <c r="J130" s="218"/>
      <c r="K130" s="218"/>
      <c r="L130" s="218"/>
      <c r="M130" s="218"/>
      <c r="N130" s="218"/>
      <c r="O130" s="218"/>
      <c r="P130" s="218"/>
      <c r="Q130" s="218"/>
      <c r="R130" s="218"/>
      <c r="S130" s="218"/>
      <c r="T130" s="218"/>
      <c r="U130" s="219">
        <v>1</v>
      </c>
      <c r="V130" s="218"/>
      <c r="W130" s="246"/>
      <c r="X130" s="218"/>
      <c r="Y130" s="218"/>
      <c r="Z130" s="218"/>
      <c r="AA130" s="218"/>
    </row>
    <row r="131" spans="1:27" ht="23.25" customHeight="1" x14ac:dyDescent="0.35">
      <c r="A131" s="203"/>
      <c r="B131" s="319" t="s">
        <v>364</v>
      </c>
      <c r="C131" s="319"/>
      <c r="D131" s="325"/>
      <c r="E131" s="160">
        <f t="shared" ref="E131:K131" si="25">SUM(E5:E130)</f>
        <v>14972</v>
      </c>
      <c r="F131" s="286">
        <f t="shared" si="25"/>
        <v>1134</v>
      </c>
      <c r="G131" s="208">
        <f t="shared" si="25"/>
        <v>118</v>
      </c>
      <c r="H131" s="208">
        <f t="shared" si="25"/>
        <v>7</v>
      </c>
      <c r="I131" s="229">
        <f t="shared" si="25"/>
        <v>931</v>
      </c>
      <c r="J131" s="160">
        <f t="shared" si="25"/>
        <v>1056</v>
      </c>
      <c r="K131" s="160">
        <f t="shared" si="25"/>
        <v>101</v>
      </c>
      <c r="L131" s="160">
        <f t="shared" ref="L131:R131" si="26">SUM(L5:L130)</f>
        <v>50</v>
      </c>
      <c r="M131" s="160">
        <f t="shared" si="26"/>
        <v>1106</v>
      </c>
      <c r="N131" s="160">
        <f t="shared" si="26"/>
        <v>1257</v>
      </c>
      <c r="O131" s="160">
        <f t="shared" si="26"/>
        <v>17</v>
      </c>
      <c r="P131" s="160">
        <f t="shared" si="26"/>
        <v>-43</v>
      </c>
      <c r="Q131" s="160">
        <f t="shared" si="26"/>
        <v>-175</v>
      </c>
      <c r="R131" s="160">
        <f t="shared" si="26"/>
        <v>-201</v>
      </c>
      <c r="S131" s="228">
        <f>SUM(R131*100/J131)</f>
        <v>-19.03409090909091</v>
      </c>
      <c r="T131" s="159">
        <f>SUM(T5:T130)</f>
        <v>34</v>
      </c>
      <c r="U131" s="160">
        <f>SUM(U5:U127)</f>
        <v>8</v>
      </c>
      <c r="V131" s="160">
        <f>SUM(V5:V130)</f>
        <v>9</v>
      </c>
      <c r="W131" s="247">
        <f>SUM(W5:W130)</f>
        <v>-124</v>
      </c>
      <c r="X131" s="160">
        <f>SUM(X5:X130)</f>
        <v>41</v>
      </c>
      <c r="Y131" s="160">
        <f>SUM(Y5:Y130)</f>
        <v>1</v>
      </c>
      <c r="Z131" s="160">
        <f>SUM(Z5:Z130)</f>
        <v>50</v>
      </c>
      <c r="AA131" s="218"/>
    </row>
    <row r="132" spans="1:27" x14ac:dyDescent="0.35">
      <c r="A132" s="235"/>
      <c r="B132" s="236"/>
      <c r="C132" s="190"/>
      <c r="D132" s="190"/>
      <c r="F132" s="190"/>
      <c r="G132" s="233"/>
      <c r="H132" s="233"/>
      <c r="I132" s="233"/>
      <c r="J132" s="57"/>
      <c r="K132" s="190"/>
      <c r="L132" s="57"/>
      <c r="M132" s="57"/>
      <c r="N132" s="57"/>
      <c r="O132" s="57"/>
      <c r="P132" s="57"/>
      <c r="Q132" s="57"/>
      <c r="R132" s="57"/>
      <c r="S132" s="57"/>
      <c r="T132" s="57"/>
      <c r="U132" s="57"/>
      <c r="V132" s="57"/>
      <c r="W132" s="57"/>
    </row>
    <row r="133" spans="1:27" x14ac:dyDescent="0.35">
      <c r="A133" s="235"/>
      <c r="B133" s="236"/>
      <c r="C133" s="190"/>
      <c r="D133" s="190"/>
      <c r="F133" s="190"/>
      <c r="G133" s="233"/>
      <c r="H133" s="233"/>
      <c r="I133" s="233"/>
      <c r="J133" s="57"/>
      <c r="K133" s="190"/>
      <c r="L133" s="57"/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</row>
    <row r="134" spans="1:27" x14ac:dyDescent="0.35">
      <c r="A134" s="235"/>
      <c r="B134" s="236"/>
      <c r="C134" s="190"/>
      <c r="D134" s="190"/>
      <c r="F134" s="190"/>
      <c r="G134" s="233"/>
      <c r="H134" s="233"/>
      <c r="I134" s="233"/>
      <c r="J134" s="57"/>
      <c r="K134" s="190"/>
      <c r="L134" s="57"/>
      <c r="M134" s="57"/>
      <c r="N134" s="57"/>
      <c r="O134" s="57"/>
      <c r="P134" s="57"/>
      <c r="Q134" s="57"/>
      <c r="R134" s="57"/>
      <c r="S134" s="57"/>
      <c r="T134" s="57"/>
      <c r="U134" s="57"/>
      <c r="V134" s="57"/>
      <c r="W134" s="57"/>
    </row>
    <row r="135" spans="1:27" x14ac:dyDescent="0.35">
      <c r="A135" s="235"/>
      <c r="B135" s="190"/>
      <c r="C135" s="190"/>
      <c r="D135" s="190"/>
      <c r="F135" s="190"/>
      <c r="G135" s="233"/>
      <c r="H135" s="233"/>
      <c r="I135" s="233"/>
      <c r="J135" s="57"/>
      <c r="K135" s="190"/>
      <c r="L135" s="57"/>
      <c r="M135" s="57"/>
      <c r="N135" s="57"/>
      <c r="O135" s="57"/>
      <c r="P135" s="57"/>
      <c r="Q135" s="57"/>
      <c r="R135" s="57"/>
      <c r="S135" s="57"/>
      <c r="T135" s="57"/>
      <c r="U135" s="57"/>
      <c r="V135" s="57"/>
      <c r="W135" s="57"/>
    </row>
    <row r="136" spans="1:27" x14ac:dyDescent="0.35">
      <c r="A136" s="235"/>
      <c r="B136" s="237"/>
      <c r="C136" s="190"/>
      <c r="D136" s="190"/>
      <c r="F136" s="190"/>
      <c r="G136" s="233"/>
      <c r="H136" s="233"/>
      <c r="I136" s="233"/>
      <c r="J136" s="57"/>
      <c r="K136" s="190"/>
      <c r="L136" s="57"/>
      <c r="M136" s="57"/>
      <c r="N136" s="57"/>
      <c r="O136" s="57"/>
      <c r="P136" s="57"/>
      <c r="Q136" s="57"/>
      <c r="R136" s="57"/>
      <c r="S136" s="57"/>
      <c r="T136" s="57"/>
      <c r="U136" s="57"/>
      <c r="V136" s="57"/>
      <c r="W136" s="57"/>
    </row>
    <row r="137" spans="1:27" x14ac:dyDescent="0.35">
      <c r="A137" s="235"/>
      <c r="B137" s="238"/>
      <c r="C137" s="190"/>
      <c r="D137" s="190"/>
      <c r="E137" s="239"/>
      <c r="F137" s="190"/>
      <c r="G137" s="233"/>
      <c r="H137" s="233"/>
      <c r="I137" s="233"/>
      <c r="J137" s="57"/>
      <c r="K137" s="190"/>
      <c r="L137" s="57"/>
      <c r="M137" s="57"/>
      <c r="N137" s="57"/>
      <c r="O137" s="57"/>
      <c r="P137" s="57"/>
      <c r="Q137" s="57"/>
      <c r="R137" s="57"/>
      <c r="S137" s="57"/>
      <c r="T137" s="57"/>
      <c r="U137" s="57"/>
      <c r="V137" s="57"/>
      <c r="W137" s="57"/>
    </row>
    <row r="138" spans="1:27" x14ac:dyDescent="0.35">
      <c r="A138" s="240"/>
      <c r="B138" s="190"/>
      <c r="C138" s="190"/>
      <c r="D138" s="190"/>
      <c r="F138" s="190"/>
      <c r="G138" s="233"/>
      <c r="H138" s="233"/>
      <c r="I138" s="233"/>
      <c r="J138" s="57"/>
      <c r="K138" s="190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</row>
    <row r="139" spans="1:27" x14ac:dyDescent="0.35">
      <c r="A139" s="240"/>
      <c r="B139" s="190"/>
      <c r="C139" s="190"/>
      <c r="D139" s="190"/>
      <c r="F139" s="190"/>
      <c r="G139" s="233"/>
      <c r="H139" s="233"/>
      <c r="I139" s="233"/>
      <c r="J139" s="57"/>
      <c r="K139" s="190"/>
      <c r="L139" s="57"/>
      <c r="M139" s="57"/>
      <c r="N139" s="57"/>
      <c r="O139" s="57"/>
      <c r="P139" s="57"/>
      <c r="Q139" s="57"/>
      <c r="R139" s="57"/>
      <c r="S139" s="57"/>
      <c r="T139" s="57"/>
      <c r="U139" s="57"/>
      <c r="V139" s="57"/>
      <c r="W139" s="57"/>
    </row>
    <row r="140" spans="1:27" x14ac:dyDescent="0.35">
      <c r="A140" s="240"/>
      <c r="B140" s="190"/>
      <c r="C140" s="190"/>
      <c r="D140" s="190"/>
      <c r="F140" s="190"/>
      <c r="G140" s="233"/>
      <c r="H140" s="233"/>
      <c r="I140" s="233"/>
      <c r="J140" s="57"/>
      <c r="K140" s="190"/>
      <c r="L140" s="57"/>
      <c r="M140" s="57"/>
      <c r="N140" s="57"/>
      <c r="O140" s="57"/>
      <c r="P140" s="57"/>
      <c r="Q140" s="57"/>
      <c r="R140" s="57"/>
      <c r="S140" s="57"/>
      <c r="T140" s="57"/>
      <c r="U140" s="57"/>
      <c r="V140" s="57"/>
      <c r="W140" s="57"/>
    </row>
  </sheetData>
  <autoFilter ref="E1:E140"/>
  <mergeCells count="20">
    <mergeCell ref="B131:D131"/>
    <mergeCell ref="AB5:AD5"/>
    <mergeCell ref="AA2:AA3"/>
    <mergeCell ref="E3:F3"/>
    <mergeCell ref="G3:J3"/>
    <mergeCell ref="K3:N3"/>
    <mergeCell ref="T3:T4"/>
    <mergeCell ref="U3:U4"/>
    <mergeCell ref="V3:V4"/>
    <mergeCell ref="W3:W4"/>
    <mergeCell ref="A1:AA1"/>
    <mergeCell ref="A2:A4"/>
    <mergeCell ref="B2:B4"/>
    <mergeCell ref="C2:C4"/>
    <mergeCell ref="D2:D4"/>
    <mergeCell ref="E2:F2"/>
    <mergeCell ref="G2:N2"/>
    <mergeCell ref="O2:R3"/>
    <mergeCell ref="S2:S4"/>
    <mergeCell ref="X2:Z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10 มิ.ย. 2565</vt:lpstr>
      <vt:lpstr>ข้อมูลครู (จ.18 ปรับ30 มิ.ย.65 </vt:lpstr>
    </vt:vector>
  </TitlesOfParts>
  <Company>OBEC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Sunisa</dc:creator>
  <cp:lastModifiedBy>MAME</cp:lastModifiedBy>
  <cp:revision/>
  <cp:lastPrinted>2022-06-20T08:23:02Z</cp:lastPrinted>
  <dcterms:created xsi:type="dcterms:W3CDTF">2005-09-20T07:47:23Z</dcterms:created>
  <dcterms:modified xsi:type="dcterms:W3CDTF">2022-08-25T04:22:01Z</dcterms:modified>
</cp:coreProperties>
</file>